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688" windowHeight="100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'Sheet1'!$B$2:$AI$32</definedName>
  </definedNames>
  <calcPr fullCalcOnLoad="1"/>
</workbook>
</file>

<file path=xl/sharedStrings.xml><?xml version="1.0" encoding="utf-8"?>
<sst xmlns="http://schemas.openxmlformats.org/spreadsheetml/2006/main" count="132" uniqueCount="127">
  <si>
    <t>今回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投票率</t>
  </si>
  <si>
    <t>今回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無効票</t>
  </si>
  <si>
    <t>氏　　　　名</t>
  </si>
  <si>
    <t>性別</t>
  </si>
  <si>
    <t>年齢</t>
  </si>
  <si>
    <t>公認</t>
  </si>
  <si>
    <t>新旧</t>
  </si>
  <si>
    <t>回数</t>
  </si>
  <si>
    <t>経　歴　等</t>
  </si>
  <si>
    <t>社民</t>
  </si>
  <si>
    <t>共産</t>
  </si>
  <si>
    <t>自民</t>
  </si>
  <si>
    <t>13参</t>
  </si>
  <si>
    <t>14衆</t>
  </si>
  <si>
    <t>16参</t>
  </si>
  <si>
    <t>自公計　</t>
  </si>
  <si>
    <t>17衆</t>
  </si>
  <si>
    <t>法定</t>
  </si>
  <si>
    <t>推薦 （支持）</t>
  </si>
  <si>
    <t>今回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投票数</t>
  </si>
  <si>
    <t>野党計　</t>
  </si>
  <si>
    <t>得票数（率）</t>
  </si>
  <si>
    <t>19参</t>
  </si>
  <si>
    <t>特　記　事　項　等</t>
  </si>
  <si>
    <t>8筒井洋介　維新　8,076（6.3%）</t>
  </si>
  <si>
    <t>次 6,608　</t>
  </si>
  <si>
    <t xml:space="preserve">　　希 32,366　　 </t>
  </si>
  <si>
    <t>国 8,025</t>
  </si>
  <si>
    <t>立 38,269　</t>
  </si>
  <si>
    <t>　れ 13,167　</t>
  </si>
  <si>
    <t>評価</t>
  </si>
  <si>
    <t>21衆</t>
  </si>
  <si>
    <t>22参</t>
  </si>
  <si>
    <t>都議補</t>
  </si>
  <si>
    <t>区議会構成</t>
  </si>
  <si>
    <t>小池百合子 知事選得票数</t>
  </si>
  <si>
    <t>維新</t>
  </si>
  <si>
    <t>①田中豪　自 25,140(19.8%)</t>
  </si>
  <si>
    <t>②山内晃　自 22,862(17.9%)</t>
  </si>
  <si>
    <t>③伊藤興一　公 21,016(16.5%)</t>
  </si>
  <si>
    <t>④白石民男　共 15,338(12.0%)</t>
  </si>
  <si>
    <t>5神野吉弘　民　12,951(10.2%)</t>
  </si>
  <si>
    <t>6馬場裕子　民　12,478(9.8%)</t>
  </si>
  <si>
    <t>7いいやまなおき　み 9,367(7.4%)</t>
  </si>
  <si>
    <t>①森澤恭子　都F 32,261(19.7%)</t>
  </si>
  <si>
    <t>②山内晃　都F 28,591(17.5%)</t>
  </si>
  <si>
    <t>③伊藤興一　公（都F) 26,184(16.0%)</t>
  </si>
  <si>
    <t>④白石民男　共 23,176(14.2%)</t>
  </si>
  <si>
    <t>5田中豪　自 19,546(11.9%)</t>
  </si>
  <si>
    <t>6阿部祐美子　民（由） 17,612(10.7%)</t>
  </si>
  <si>
    <t>7沢田洋和　自 15,807(9.6%)</t>
  </si>
  <si>
    <t>自治労鬼木92　日教組古賀55</t>
  </si>
  <si>
    <t>ＪＰ労柴367　情報石橋292</t>
  </si>
  <si>
    <t>基幹村田123　私鉄辻元1,598</t>
  </si>
  <si>
    <t>■22参比■立憲:労組等 2,527</t>
  </si>
  <si>
    <t>電力竹詰487　ＵＡＺ川合380</t>
  </si>
  <si>
    <t>自動車浜口135　電機矢田608</t>
  </si>
  <si>
    <t>■22参比■国民:労組 1,610</t>
  </si>
  <si>
    <t>郵便長谷川242　建設足立273</t>
  </si>
  <si>
    <t>農協藤木63　土地改良進藤62</t>
  </si>
  <si>
    <t>医師会自見729　歯科医師山田624</t>
  </si>
  <si>
    <t>薬剤師神谷263　保育吉岡70</t>
  </si>
  <si>
    <t>看護友納312　介護園田51</t>
  </si>
  <si>
    <t>理学療法士小川124  臨床心理士高原32</t>
  </si>
  <si>
    <t>統一協会井上329</t>
  </si>
  <si>
    <t>遺族会水落126　神道山谷700</t>
  </si>
  <si>
    <t>隊友会宇都191  猟友会尾立67</t>
  </si>
  <si>
    <t>商工会越智49　遊戯493</t>
  </si>
  <si>
    <t xml:space="preserve">■22参比■自：業界団体 4,800  </t>
  </si>
  <si>
    <t>立憲白326　自民藤末450</t>
  </si>
  <si>
    <t>■22参比■佼成会系 776</t>
  </si>
  <si>
    <t>①伊藤興一　公 23,188(16.4%)</t>
  </si>
  <si>
    <t>②森澤恭子　無 22,413(15.8%)</t>
  </si>
  <si>
    <t>③白石民男  共 20,552(14.5%)</t>
  </si>
  <si>
    <t>④阿部祐美子　立 20,087(14.2%)</t>
  </si>
  <si>
    <t>6田中豪　自 18,281(12.9%)</t>
  </si>
  <si>
    <t>7沢田洋和　自 16,610(11.7%)</t>
  </si>
  <si>
    <t>8佐藤政昭　諸　804（0.6%)</t>
  </si>
  <si>
    <t>5筒井洋介　都F 19,696(13.9%)</t>
  </si>
  <si>
    <t>20年 108,373</t>
  </si>
  <si>
    <t>16年 87,115</t>
  </si>
  <si>
    <t>①朝日健太郎　自　27,115(14.2%)</t>
  </si>
  <si>
    <t>②山添拓　共 20,553(10.7%)</t>
  </si>
  <si>
    <t>③竹谷とし子　公 20,360(10.6%)</t>
  </si>
  <si>
    <t>④斎藤蓮舫　立 20,122(10.5%)</t>
  </si>
  <si>
    <t>5海老沢由紀　維 19,340(10.1%)</t>
  </si>
  <si>
    <t>⑥生稲晃子　自 18,538(9.7%)</t>
  </si>
  <si>
    <t>⑦山本太郎　れ 15,704(8.2%)</t>
  </si>
  <si>
    <t>8乙武洋匡　無 12,463(6.5%)</t>
  </si>
  <si>
    <t>9松尾明弘　立 10,140(5.3%)</t>
  </si>
  <si>
    <t>10荒木千陽　都F(国） 8,070(4.2%)</t>
  </si>
  <si>
    <t>42.72％ (M42.31 F43.11)</t>
  </si>
  <si>
    <t>43.19% (M42.76 F43.60)</t>
  </si>
  <si>
    <t>52.00% (M51.40 F52.56)</t>
  </si>
  <si>
    <t>58.33% (M57.95 F58.68)</t>
  </si>
  <si>
    <t>自民9　公明7　</t>
  </si>
  <si>
    <t>しながわ未来（立憲・ネット）6　共産4</t>
  </si>
  <si>
    <t>改革連合3　維新2</t>
  </si>
  <si>
    <t>芹沢裕次郎</t>
  </si>
  <si>
    <t>自民</t>
  </si>
  <si>
    <t>新</t>
  </si>
  <si>
    <t>品川区　6/28（金：先負）告示⇒7/7（日：先勝）投開票</t>
  </si>
  <si>
    <t>比例　　　　</t>
  </si>
  <si>
    <t>公明</t>
  </si>
  <si>
    <t>生/由/希/国</t>
  </si>
  <si>
    <t>みんな他</t>
  </si>
  <si>
    <t>民主・進/立</t>
  </si>
  <si>
    <t>M</t>
  </si>
  <si>
    <t>F</t>
  </si>
  <si>
    <t>無</t>
  </si>
  <si>
    <t>新</t>
  </si>
  <si>
    <t>6月1日版 第2稿　案分票切捨調整</t>
  </si>
  <si>
    <t>桜蔭高⇒東大法学部</t>
  </si>
  <si>
    <t xml:space="preserve">区議3期　行政書士 </t>
  </si>
  <si>
    <t>両親が石原裕次郎の大ファンのため命名</t>
  </si>
  <si>
    <t>菅原ちいね</t>
  </si>
  <si>
    <t>立民</t>
  </si>
  <si>
    <t>元国立市議候補（668票）</t>
  </si>
  <si>
    <t>かわぐちめぐみ</t>
  </si>
  <si>
    <t>行政書士</t>
  </si>
  <si>
    <t>区議選：710票で落</t>
  </si>
  <si>
    <t>阿部都議が衆院選転出後の後継、来年の本選狙い</t>
  </si>
  <si>
    <t>社会福祉士　森澤恭子秘書</t>
  </si>
  <si>
    <t>篠原里佳</t>
  </si>
  <si>
    <t>　22年9月　無・森澤恭子辞職（区長選当選）に伴い欠員1　　　　　　　　　候補者4</t>
  </si>
  <si>
    <t>有権者 342,854人（24年6月27日現在）</t>
  </si>
  <si>
    <t>（M 166,614 F 176,240）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</si>
</sst>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;[Red]#,##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36"/>
      <name val="ＭＳ Ｐゴシック"/>
      <family val="3"/>
    </font>
    <font>
      <sz val="28"/>
      <name val="ＭＳ Ｐゴシック"/>
      <family val="3"/>
    </font>
    <font>
      <sz val="32"/>
      <name val="ＭＳ Ｐゴシック"/>
      <family val="3"/>
    </font>
    <font>
      <sz val="30"/>
      <name val="ＭＳ Ｐゴシック"/>
      <family val="3"/>
    </font>
    <font>
      <sz val="42"/>
      <name val="ＭＳ Ｐゴシック"/>
      <family val="3"/>
    </font>
    <font>
      <sz val="20"/>
      <name val="ＭＳ Ｐゴシック"/>
      <family val="3"/>
    </font>
    <font>
      <sz val="44"/>
      <name val="ＭＳ Ｐゴシック"/>
      <family val="3"/>
    </font>
    <font>
      <b/>
      <sz val="32"/>
      <name val="ＭＳ Ｐゴシック"/>
      <family val="3"/>
    </font>
    <font>
      <b/>
      <sz val="28"/>
      <name val="ＭＳ Ｐゴシック"/>
      <family val="3"/>
    </font>
    <font>
      <b/>
      <sz val="2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6"/>
      <color indexed="8"/>
      <name val="ＭＳ Ｐゴシック"/>
      <family val="3"/>
    </font>
    <font>
      <sz val="28"/>
      <color indexed="8"/>
      <name val="ＭＳ Ｐゴシック"/>
      <family val="3"/>
    </font>
    <font>
      <sz val="30"/>
      <color indexed="8"/>
      <name val="ＭＳ Ｐゴシック"/>
      <family val="3"/>
    </font>
    <font>
      <b/>
      <sz val="27"/>
      <color indexed="9"/>
      <name val="ＭＳ Ｐゴシック"/>
      <family val="3"/>
    </font>
    <font>
      <b/>
      <sz val="26"/>
      <color indexed="8"/>
      <name val="ＭＳ Ｐゴシック"/>
      <family val="3"/>
    </font>
    <font>
      <b/>
      <sz val="28"/>
      <color indexed="9"/>
      <name val="ＭＳ Ｐゴシック"/>
      <family val="3"/>
    </font>
    <font>
      <sz val="44"/>
      <color indexed="8"/>
      <name val="ＭＳ Ｐゴシック"/>
      <family val="3"/>
    </font>
    <font>
      <b/>
      <sz val="22"/>
      <color indexed="9"/>
      <name val="ＭＳ Ｐゴシック"/>
      <family val="3"/>
    </font>
    <font>
      <b/>
      <sz val="28"/>
      <color indexed="8"/>
      <name val="ＭＳ Ｐゴシック"/>
      <family val="3"/>
    </font>
    <font>
      <b/>
      <sz val="20"/>
      <color indexed="9"/>
      <name val="ＭＳ Ｐゴシック"/>
      <family val="3"/>
    </font>
    <font>
      <b/>
      <sz val="24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26"/>
      <color theme="1"/>
      <name val="Calibri"/>
      <family val="3"/>
    </font>
    <font>
      <sz val="28"/>
      <color theme="1"/>
      <name val="Calibri"/>
      <family val="3"/>
    </font>
    <font>
      <b/>
      <sz val="28"/>
      <color theme="0"/>
      <name val="ＭＳ Ｐゴシック"/>
      <family val="3"/>
    </font>
    <font>
      <b/>
      <sz val="27"/>
      <color theme="0"/>
      <name val="ＭＳ Ｐゴシック"/>
      <family val="3"/>
    </font>
    <font>
      <b/>
      <sz val="26"/>
      <color theme="1"/>
      <name val="ＭＳ Ｐゴシック"/>
      <family val="3"/>
    </font>
    <font>
      <b/>
      <sz val="20"/>
      <color theme="0"/>
      <name val="ＭＳ Ｐゴシック"/>
      <family val="3"/>
    </font>
    <font>
      <b/>
      <sz val="28"/>
      <color theme="1"/>
      <name val="ＭＳ Ｐゴシック"/>
      <family val="3"/>
    </font>
    <font>
      <b/>
      <sz val="24"/>
      <color theme="0"/>
      <name val="ＭＳ Ｐゴシック"/>
      <family val="3"/>
    </font>
    <font>
      <b/>
      <sz val="28"/>
      <color theme="1"/>
      <name val="Calibri"/>
      <family val="3"/>
    </font>
    <font>
      <sz val="30"/>
      <color theme="1"/>
      <name val="Calibri"/>
      <family val="3"/>
    </font>
    <font>
      <b/>
      <sz val="22"/>
      <color theme="0"/>
      <name val="ＭＳ Ｐゴシック"/>
      <family val="3"/>
    </font>
    <font>
      <sz val="44"/>
      <color theme="1"/>
      <name val="Calibri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>
        <color theme="1"/>
      </bottom>
    </border>
    <border>
      <left style="thin"/>
      <right style="thin"/>
      <top style="medium"/>
      <bottom style="double">
        <color theme="1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>
        <color theme="1"/>
      </bottom>
    </border>
    <border>
      <left style="medium"/>
      <right style="thin"/>
      <top>
        <color indexed="63"/>
      </top>
      <bottom style="thin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double">
        <color theme="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>
        <color theme="0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>
        <color theme="0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thin">
        <color theme="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>
        <color theme="0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theme="0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>
        <color theme="0"/>
      </bottom>
    </border>
    <border>
      <left style="thin">
        <color theme="0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theme="1"/>
      </right>
      <top style="hair"/>
      <bottom style="medium"/>
    </border>
    <border>
      <left style="thin"/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/>
      <top style="medium">
        <color theme="1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medium"/>
      <top style="thin">
        <color theme="1"/>
      </top>
      <bottom>
        <color indexed="63"/>
      </bottom>
    </border>
    <border>
      <left style="thin"/>
      <right>
        <color indexed="63"/>
      </right>
      <top style="hair"/>
      <bottom style="medium">
        <color theme="1"/>
      </bottom>
    </border>
    <border>
      <left>
        <color indexed="63"/>
      </left>
      <right>
        <color indexed="63"/>
      </right>
      <top style="hair"/>
      <bottom style="medium">
        <color theme="1"/>
      </bottom>
    </border>
    <border>
      <left>
        <color indexed="63"/>
      </left>
      <right style="medium">
        <color theme="1"/>
      </right>
      <top style="hair"/>
      <bottom style="medium">
        <color theme="1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>
        <color theme="1"/>
      </top>
      <bottom style="hair"/>
    </border>
    <border>
      <left>
        <color indexed="63"/>
      </left>
      <right>
        <color indexed="63"/>
      </right>
      <top style="medium">
        <color theme="1"/>
      </top>
      <bottom style="hair"/>
    </border>
    <border>
      <left>
        <color indexed="63"/>
      </left>
      <right style="thin"/>
      <top style="medium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medium"/>
      <right style="thin"/>
      <top style="medium">
        <color theme="0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thin"/>
      <top style="hair"/>
      <bottom style="medium">
        <color theme="1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>
        <color theme="0"/>
      </right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theme="0"/>
      </left>
      <right style="medium">
        <color theme="0"/>
      </right>
      <top style="thin"/>
      <bottom>
        <color indexed="63"/>
      </bottom>
    </border>
    <border>
      <left style="thin">
        <color theme="0"/>
      </left>
      <right style="medium">
        <color theme="0"/>
      </right>
      <top>
        <color indexed="63"/>
      </top>
      <bottom style="thin">
        <color theme="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1"/>
      </left>
      <right>
        <color indexed="63"/>
      </right>
      <top style="medium"/>
      <bottom style="medium">
        <color theme="1"/>
      </bottom>
    </border>
    <border>
      <left>
        <color indexed="63"/>
      </left>
      <right>
        <color indexed="63"/>
      </right>
      <top style="medium"/>
      <bottom style="medium">
        <color theme="1"/>
      </bottom>
    </border>
    <border>
      <left>
        <color indexed="63"/>
      </left>
      <right style="medium">
        <color theme="1"/>
      </right>
      <top style="medium"/>
      <bottom style="medium">
        <color theme="1"/>
      </bottom>
    </border>
    <border>
      <left>
        <color indexed="63"/>
      </left>
      <right style="thin"/>
      <top style="medium"/>
      <bottom style="double">
        <color theme="1"/>
      </bottom>
    </border>
    <border>
      <left>
        <color indexed="63"/>
      </left>
      <right style="medium"/>
      <top style="medium"/>
      <bottom style="double">
        <color theme="1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0" borderId="4" applyNumberFormat="0" applyAlignment="0" applyProtection="0"/>
    <xf numFmtId="0" fontId="2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280">
    <xf numFmtId="0" fontId="0" fillId="0" borderId="0" xfId="0" applyFont="1" applyAlignment="1">
      <alignment vertical="center"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9" fillId="0" borderId="15" xfId="61" applyFont="1" applyBorder="1" applyAlignment="1">
      <alignment horizontal="center" vertical="center"/>
      <protection/>
    </xf>
    <xf numFmtId="10" fontId="7" fillId="0" borderId="16" xfId="61" applyNumberFormat="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9" fillId="0" borderId="24" xfId="61" applyFont="1" applyBorder="1" applyAlignment="1">
      <alignment horizontal="center" vertical="center"/>
      <protection/>
    </xf>
    <xf numFmtId="176" fontId="62" fillId="32" borderId="25" xfId="0" applyNumberFormat="1" applyFont="1" applyFill="1" applyBorder="1" applyAlignment="1">
      <alignment horizontal="right" vertical="center"/>
    </xf>
    <xf numFmtId="176" fontId="62" fillId="0" borderId="26" xfId="0" applyNumberFormat="1" applyFont="1" applyBorder="1" applyAlignment="1">
      <alignment horizontal="right" vertical="center"/>
    </xf>
    <xf numFmtId="176" fontId="62" fillId="0" borderId="27" xfId="0" applyNumberFormat="1" applyFont="1" applyBorder="1" applyAlignment="1">
      <alignment horizontal="right" vertical="center"/>
    </xf>
    <xf numFmtId="3" fontId="63" fillId="0" borderId="0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5" fillId="0" borderId="19" xfId="61" applyFont="1" applyBorder="1" applyAlignment="1">
      <alignment horizontal="left" vertical="center"/>
      <protection/>
    </xf>
    <xf numFmtId="0" fontId="5" fillId="0" borderId="22" xfId="61" applyFont="1" applyBorder="1" applyAlignment="1">
      <alignment horizontal="left" vertical="center"/>
      <protection/>
    </xf>
    <xf numFmtId="0" fontId="5" fillId="0" borderId="28" xfId="61" applyFont="1" applyBorder="1" applyAlignment="1">
      <alignment horizontal="left" vertical="center"/>
      <protection/>
    </xf>
    <xf numFmtId="0" fontId="4" fillId="0" borderId="21" xfId="61" applyFont="1" applyBorder="1" applyAlignment="1">
      <alignment horizontal="left" vertical="center" wrapText="1"/>
      <protection/>
    </xf>
    <xf numFmtId="0" fontId="4" fillId="0" borderId="23" xfId="61" applyFont="1" applyBorder="1" applyAlignment="1">
      <alignment horizontal="left" vertical="center" wrapText="1"/>
      <protection/>
    </xf>
    <xf numFmtId="0" fontId="4" fillId="0" borderId="29" xfId="61" applyFont="1" applyBorder="1" applyAlignment="1">
      <alignment horizontal="left" vertical="center" wrapText="1"/>
      <protection/>
    </xf>
    <xf numFmtId="3" fontId="14" fillId="33" borderId="30" xfId="61" applyNumberFormat="1" applyFont="1" applyFill="1" applyBorder="1" applyAlignment="1">
      <alignment horizontal="left" vertical="center"/>
      <protection/>
    </xf>
    <xf numFmtId="3" fontId="14" fillId="33" borderId="0" xfId="61" applyNumberFormat="1" applyFont="1" applyFill="1" applyBorder="1" applyAlignment="1">
      <alignment horizontal="left" vertical="center"/>
      <protection/>
    </xf>
    <xf numFmtId="3" fontId="14" fillId="33" borderId="31" xfId="61" applyNumberFormat="1" applyFont="1" applyFill="1" applyBorder="1" applyAlignment="1">
      <alignment horizontal="left" vertical="center"/>
      <protection/>
    </xf>
    <xf numFmtId="10" fontId="14" fillId="0" borderId="32" xfId="61" applyNumberFormat="1" applyFont="1" applyFill="1" applyBorder="1" applyAlignment="1">
      <alignment horizontal="center" vertical="center"/>
      <protection/>
    </xf>
    <xf numFmtId="0" fontId="14" fillId="0" borderId="32" xfId="61" applyFont="1" applyFill="1" applyBorder="1" applyAlignment="1">
      <alignment horizontal="center" vertical="center"/>
      <protection/>
    </xf>
    <xf numFmtId="31" fontId="64" fillId="34" borderId="33" xfId="61" applyNumberFormat="1" applyFont="1" applyFill="1" applyBorder="1" applyAlignment="1">
      <alignment horizontal="center" vertical="center"/>
      <protection/>
    </xf>
    <xf numFmtId="31" fontId="64" fillId="34" borderId="34" xfId="61" applyNumberFormat="1" applyFont="1" applyFill="1" applyBorder="1" applyAlignment="1">
      <alignment horizontal="center" vertical="center"/>
      <protection/>
    </xf>
    <xf numFmtId="31" fontId="64" fillId="34" borderId="35" xfId="61" applyNumberFormat="1" applyFont="1" applyFill="1" applyBorder="1" applyAlignment="1">
      <alignment horizontal="center" vertical="center"/>
      <protection/>
    </xf>
    <xf numFmtId="0" fontId="5" fillId="0" borderId="21" xfId="61" applyFont="1" applyBorder="1" applyAlignment="1">
      <alignment horizontal="left" vertical="center"/>
      <protection/>
    </xf>
    <xf numFmtId="0" fontId="5" fillId="0" borderId="23" xfId="61" applyFont="1" applyBorder="1" applyAlignment="1">
      <alignment horizontal="left" vertical="center"/>
      <protection/>
    </xf>
    <xf numFmtId="0" fontId="5" fillId="0" borderId="29" xfId="61" applyFont="1" applyBorder="1" applyAlignment="1">
      <alignment horizontal="left" vertical="center"/>
      <protection/>
    </xf>
    <xf numFmtId="0" fontId="65" fillId="34" borderId="0" xfId="61" applyFont="1" applyFill="1" applyBorder="1" applyAlignment="1">
      <alignment horizontal="center" vertical="center" wrapText="1"/>
      <protection/>
    </xf>
    <xf numFmtId="0" fontId="4" fillId="0" borderId="3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31" xfId="61" applyFont="1" applyFill="1" applyBorder="1" applyAlignment="1">
      <alignment horizontal="left" vertical="center"/>
      <protection/>
    </xf>
    <xf numFmtId="176" fontId="62" fillId="0" borderId="36" xfId="0" applyNumberFormat="1" applyFont="1" applyBorder="1" applyAlignment="1">
      <alignment horizontal="right" vertical="center"/>
    </xf>
    <xf numFmtId="10" fontId="66" fillId="0" borderId="0" xfId="61" applyNumberFormat="1" applyFont="1" applyFill="1" applyBorder="1" applyAlignment="1">
      <alignment horizontal="center" vertical="center" wrapText="1"/>
      <protection/>
    </xf>
    <xf numFmtId="0" fontId="66" fillId="0" borderId="0" xfId="61" applyFont="1" applyFill="1" applyBorder="1" applyAlignment="1">
      <alignment horizontal="center" vertical="center" wrapText="1"/>
      <protection/>
    </xf>
    <xf numFmtId="176" fontId="62" fillId="0" borderId="22" xfId="0" applyNumberFormat="1" applyFont="1" applyFill="1" applyBorder="1" applyAlignment="1">
      <alignment horizontal="right" vertical="center"/>
    </xf>
    <xf numFmtId="0" fontId="65" fillId="34" borderId="37" xfId="61" applyFont="1" applyFill="1" applyBorder="1" applyAlignment="1">
      <alignment horizontal="center" vertical="center" wrapText="1"/>
      <protection/>
    </xf>
    <xf numFmtId="0" fontId="65" fillId="34" borderId="38" xfId="61" applyFont="1" applyFill="1" applyBorder="1" applyAlignment="1">
      <alignment horizontal="center" vertical="center" wrapText="1"/>
      <protection/>
    </xf>
    <xf numFmtId="3" fontId="63" fillId="0" borderId="39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40" xfId="0" applyFont="1" applyFill="1" applyBorder="1" applyAlignment="1">
      <alignment horizontal="center" vertical="center"/>
    </xf>
    <xf numFmtId="10" fontId="4" fillId="0" borderId="30" xfId="61" applyNumberFormat="1" applyFont="1" applyFill="1" applyBorder="1" applyAlignment="1">
      <alignment horizontal="left" vertical="center"/>
      <protection/>
    </xf>
    <xf numFmtId="3" fontId="63" fillId="0" borderId="39" xfId="0" applyNumberFormat="1" applyFont="1" applyBorder="1" applyAlignment="1">
      <alignment horizontal="center" vertical="center"/>
    </xf>
    <xf numFmtId="0" fontId="63" fillId="0" borderId="40" xfId="0" applyFont="1" applyBorder="1" applyAlignment="1">
      <alignment horizontal="center" vertical="center"/>
    </xf>
    <xf numFmtId="3" fontId="63" fillId="32" borderId="41" xfId="0" applyNumberFormat="1" applyFont="1" applyFill="1" applyBorder="1" applyAlignment="1">
      <alignment horizontal="center" vertical="center"/>
    </xf>
    <xf numFmtId="0" fontId="63" fillId="32" borderId="42" xfId="0" applyFont="1" applyFill="1" applyBorder="1" applyAlignment="1">
      <alignment horizontal="center" vertical="center"/>
    </xf>
    <xf numFmtId="0" fontId="63" fillId="32" borderId="43" xfId="0" applyFont="1" applyFill="1" applyBorder="1" applyAlignment="1">
      <alignment horizontal="center" vertical="center"/>
    </xf>
    <xf numFmtId="176" fontId="62" fillId="32" borderId="44" xfId="0" applyNumberFormat="1" applyFont="1" applyFill="1" applyBorder="1" applyAlignment="1">
      <alignment horizontal="right" vertical="center"/>
    </xf>
    <xf numFmtId="176" fontId="62" fillId="32" borderId="45" xfId="0" applyNumberFormat="1" applyFont="1" applyFill="1" applyBorder="1" applyAlignment="1">
      <alignment horizontal="right" vertical="center"/>
    </xf>
    <xf numFmtId="176" fontId="62" fillId="32" borderId="46" xfId="0" applyNumberFormat="1" applyFont="1" applyFill="1" applyBorder="1" applyAlignment="1">
      <alignment horizontal="right" vertical="center"/>
    </xf>
    <xf numFmtId="176" fontId="62" fillId="0" borderId="47" xfId="0" applyNumberFormat="1" applyFont="1" applyFill="1" applyBorder="1" applyAlignment="1">
      <alignment horizontal="right" vertical="center"/>
    </xf>
    <xf numFmtId="176" fontId="62" fillId="0" borderId="32" xfId="0" applyNumberFormat="1" applyFont="1" applyFill="1" applyBorder="1" applyAlignment="1">
      <alignment horizontal="right" vertical="center"/>
    </xf>
    <xf numFmtId="176" fontId="62" fillId="0" borderId="48" xfId="0" applyNumberFormat="1" applyFont="1" applyFill="1" applyBorder="1" applyAlignment="1">
      <alignment horizontal="right" vertical="center"/>
    </xf>
    <xf numFmtId="3" fontId="63" fillId="0" borderId="41" xfId="0" applyNumberFormat="1" applyFont="1" applyFill="1" applyBorder="1" applyAlignment="1">
      <alignment horizontal="center" vertical="center"/>
    </xf>
    <xf numFmtId="0" fontId="63" fillId="0" borderId="42" xfId="0" applyFont="1" applyFill="1" applyBorder="1" applyAlignment="1">
      <alignment horizontal="center" vertical="center"/>
    </xf>
    <xf numFmtId="0" fontId="63" fillId="0" borderId="43" xfId="0" applyFont="1" applyFill="1" applyBorder="1" applyAlignment="1">
      <alignment horizontal="center" vertical="center"/>
    </xf>
    <xf numFmtId="3" fontId="63" fillId="0" borderId="49" xfId="0" applyNumberFormat="1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64" fillId="34" borderId="50" xfId="61" applyFont="1" applyFill="1" applyBorder="1" applyAlignment="1">
      <alignment horizontal="center" vertical="center"/>
      <protection/>
    </xf>
    <xf numFmtId="0" fontId="64" fillId="34" borderId="51" xfId="61" applyFont="1" applyFill="1" applyBorder="1" applyAlignment="1">
      <alignment horizontal="center" vertical="center"/>
      <protection/>
    </xf>
    <xf numFmtId="3" fontId="63" fillId="32" borderId="42" xfId="0" applyNumberFormat="1" applyFont="1" applyFill="1" applyBorder="1" applyAlignment="1">
      <alignment horizontal="center" vertical="center"/>
    </xf>
    <xf numFmtId="3" fontId="63" fillId="32" borderId="52" xfId="0" applyNumberFormat="1" applyFont="1" applyFill="1" applyBorder="1" applyAlignment="1">
      <alignment horizontal="center" vertical="center"/>
    </xf>
    <xf numFmtId="0" fontId="63" fillId="32" borderId="53" xfId="0" applyFont="1" applyFill="1" applyBorder="1" applyAlignment="1">
      <alignment horizontal="center" vertical="center"/>
    </xf>
    <xf numFmtId="0" fontId="63" fillId="32" borderId="54" xfId="0" applyFont="1" applyFill="1" applyBorder="1" applyAlignment="1">
      <alignment horizontal="center" vertical="center"/>
    </xf>
    <xf numFmtId="0" fontId="67" fillId="34" borderId="55" xfId="61" applyFont="1" applyFill="1" applyBorder="1" applyAlignment="1">
      <alignment horizontal="center" vertical="center" wrapText="1"/>
      <protection/>
    </xf>
    <xf numFmtId="0" fontId="67" fillId="34" borderId="56" xfId="61" applyFont="1" applyFill="1" applyBorder="1" applyAlignment="1">
      <alignment horizontal="center" vertical="center" wrapText="1"/>
      <protection/>
    </xf>
    <xf numFmtId="10" fontId="14" fillId="0" borderId="57" xfId="61" applyNumberFormat="1" applyFont="1" applyFill="1" applyBorder="1" applyAlignment="1">
      <alignment horizontal="center" vertical="center"/>
      <protection/>
    </xf>
    <xf numFmtId="0" fontId="14" fillId="0" borderId="58" xfId="61" applyFont="1" applyFill="1" applyBorder="1" applyAlignment="1">
      <alignment horizontal="center" vertical="center"/>
      <protection/>
    </xf>
    <xf numFmtId="31" fontId="64" fillId="34" borderId="59" xfId="61" applyNumberFormat="1" applyFont="1" applyFill="1" applyBorder="1" applyAlignment="1">
      <alignment horizontal="center" vertical="center"/>
      <protection/>
    </xf>
    <xf numFmtId="3" fontId="4" fillId="0" borderId="30" xfId="61" applyNumberFormat="1" applyFont="1" applyFill="1" applyBorder="1" applyAlignment="1">
      <alignment horizontal="left" vertical="center"/>
      <protection/>
    </xf>
    <xf numFmtId="3" fontId="4" fillId="0" borderId="0" xfId="61" applyNumberFormat="1" applyFont="1" applyFill="1" applyBorder="1" applyAlignment="1">
      <alignment horizontal="left" vertical="center"/>
      <protection/>
    </xf>
    <xf numFmtId="3" fontId="4" fillId="0" borderId="31" xfId="61" applyNumberFormat="1" applyFont="1" applyFill="1" applyBorder="1" applyAlignment="1">
      <alignment horizontal="left" vertical="center"/>
      <protection/>
    </xf>
    <xf numFmtId="0" fontId="68" fillId="32" borderId="60" xfId="61" applyFont="1" applyFill="1" applyBorder="1" applyAlignment="1">
      <alignment horizontal="center" vertical="center" wrapText="1"/>
      <protection/>
    </xf>
    <xf numFmtId="0" fontId="68" fillId="32" borderId="61" xfId="61" applyFont="1" applyFill="1" applyBorder="1" applyAlignment="1">
      <alignment horizontal="center" vertical="center" wrapText="1"/>
      <protection/>
    </xf>
    <xf numFmtId="0" fontId="64" fillId="34" borderId="62" xfId="61" applyFont="1" applyFill="1" applyBorder="1" applyAlignment="1">
      <alignment horizontal="center" vertical="center" wrapText="1"/>
      <protection/>
    </xf>
    <xf numFmtId="0" fontId="64" fillId="34" borderId="61" xfId="61" applyFont="1" applyFill="1" applyBorder="1" applyAlignment="1">
      <alignment horizontal="center" vertical="center" wrapText="1"/>
      <protection/>
    </xf>
    <xf numFmtId="3" fontId="62" fillId="0" borderId="39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40" xfId="0" applyFont="1" applyFill="1" applyBorder="1" applyAlignment="1">
      <alignment horizontal="center" vertical="center"/>
    </xf>
    <xf numFmtId="176" fontId="62" fillId="0" borderId="32" xfId="0" applyNumberFormat="1" applyFont="1" applyBorder="1" applyAlignment="1">
      <alignment horizontal="right" vertical="center"/>
    </xf>
    <xf numFmtId="0" fontId="14" fillId="33" borderId="30" xfId="61" applyFont="1" applyFill="1" applyBorder="1" applyAlignment="1">
      <alignment horizontal="left" vertical="center"/>
      <protection/>
    </xf>
    <xf numFmtId="0" fontId="14" fillId="33" borderId="0" xfId="61" applyFont="1" applyFill="1" applyBorder="1" applyAlignment="1">
      <alignment horizontal="left" vertical="center"/>
      <protection/>
    </xf>
    <xf numFmtId="0" fontId="14" fillId="33" borderId="31" xfId="61" applyFont="1" applyFill="1" applyBorder="1" applyAlignment="1">
      <alignment horizontal="left" vertical="center"/>
      <protection/>
    </xf>
    <xf numFmtId="176" fontId="62" fillId="32" borderId="63" xfId="0" applyNumberFormat="1" applyFont="1" applyFill="1" applyBorder="1" applyAlignment="1">
      <alignment horizontal="right" vertical="center"/>
    </xf>
    <xf numFmtId="176" fontId="62" fillId="32" borderId="64" xfId="0" applyNumberFormat="1" applyFont="1" applyFill="1" applyBorder="1" applyAlignment="1">
      <alignment horizontal="right" vertical="center"/>
    </xf>
    <xf numFmtId="0" fontId="67" fillId="34" borderId="0" xfId="61" applyFont="1" applyFill="1" applyBorder="1" applyAlignment="1">
      <alignment horizontal="center" vertical="center" wrapText="1"/>
      <protection/>
    </xf>
    <xf numFmtId="0" fontId="69" fillId="34" borderId="62" xfId="61" applyFont="1" applyFill="1" applyBorder="1" applyAlignment="1">
      <alignment horizontal="center" vertical="center" wrapText="1"/>
      <protection/>
    </xf>
    <xf numFmtId="0" fontId="69" fillId="34" borderId="65" xfId="61" applyFont="1" applyFill="1" applyBorder="1" applyAlignment="1">
      <alignment horizontal="center" vertical="center" wrapText="1"/>
      <protection/>
    </xf>
    <xf numFmtId="176" fontId="62" fillId="0" borderId="47" xfId="0" applyNumberFormat="1" applyFont="1" applyBorder="1" applyAlignment="1">
      <alignment horizontal="right" vertical="center"/>
    </xf>
    <xf numFmtId="176" fontId="62" fillId="0" borderId="48" xfId="0" applyNumberFormat="1" applyFont="1" applyBorder="1" applyAlignment="1">
      <alignment horizontal="right" vertical="center"/>
    </xf>
    <xf numFmtId="176" fontId="62" fillId="0" borderId="22" xfId="0" applyNumberFormat="1" applyFont="1" applyBorder="1" applyAlignment="1">
      <alignment horizontal="right" vertical="center"/>
    </xf>
    <xf numFmtId="31" fontId="64" fillId="34" borderId="66" xfId="61" applyNumberFormat="1" applyFont="1" applyFill="1" applyBorder="1" applyAlignment="1">
      <alignment horizontal="center" vertical="center"/>
      <protection/>
    </xf>
    <xf numFmtId="0" fontId="4" fillId="0" borderId="61" xfId="61" applyFont="1" applyBorder="1" applyAlignment="1">
      <alignment horizontal="left" vertical="center"/>
      <protection/>
    </xf>
    <xf numFmtId="0" fontId="62" fillId="0" borderId="67" xfId="0" applyFont="1" applyBorder="1" applyAlignment="1">
      <alignment horizontal="left" vertical="center"/>
    </xf>
    <xf numFmtId="0" fontId="4" fillId="0" borderId="30" xfId="61" applyFont="1" applyBorder="1" applyAlignment="1">
      <alignment horizontal="left" vertical="center"/>
      <protection/>
    </xf>
    <xf numFmtId="0" fontId="4" fillId="0" borderId="31" xfId="61" applyFont="1" applyBorder="1" applyAlignment="1">
      <alignment horizontal="left" vertical="center"/>
      <protection/>
    </xf>
    <xf numFmtId="176" fontId="62" fillId="0" borderId="63" xfId="0" applyNumberFormat="1" applyFont="1" applyFill="1" applyBorder="1" applyAlignment="1">
      <alignment horizontal="right" vertical="center"/>
    </xf>
    <xf numFmtId="176" fontId="62" fillId="0" borderId="25" xfId="0" applyNumberFormat="1" applyFont="1" applyFill="1" applyBorder="1" applyAlignment="1">
      <alignment horizontal="right" vertical="center"/>
    </xf>
    <xf numFmtId="176" fontId="62" fillId="0" borderId="68" xfId="0" applyNumberFormat="1" applyFont="1" applyFill="1" applyBorder="1" applyAlignment="1">
      <alignment horizontal="right" vertical="center"/>
    </xf>
    <xf numFmtId="0" fontId="13" fillId="35" borderId="30" xfId="61" applyFont="1" applyFill="1" applyBorder="1" applyAlignment="1">
      <alignment horizontal="left" vertical="center"/>
      <protection/>
    </xf>
    <xf numFmtId="0" fontId="70" fillId="35" borderId="31" xfId="0" applyFont="1" applyFill="1" applyBorder="1" applyAlignment="1">
      <alignment horizontal="left" vertical="center"/>
    </xf>
    <xf numFmtId="3" fontId="63" fillId="0" borderId="69" xfId="0" applyNumberFormat="1" applyFont="1" applyFill="1" applyBorder="1" applyAlignment="1">
      <alignment horizontal="center" vertical="center"/>
    </xf>
    <xf numFmtId="0" fontId="63" fillId="0" borderId="70" xfId="0" applyFont="1" applyFill="1" applyBorder="1" applyAlignment="1">
      <alignment horizontal="center" vertical="center"/>
    </xf>
    <xf numFmtId="0" fontId="63" fillId="0" borderId="71" xfId="0" applyFont="1" applyFill="1" applyBorder="1" applyAlignment="1">
      <alignment horizontal="center" vertical="center"/>
    </xf>
    <xf numFmtId="176" fontId="62" fillId="0" borderId="72" xfId="0" applyNumberFormat="1" applyFont="1" applyFill="1" applyBorder="1" applyAlignment="1">
      <alignment horizontal="right" vertical="center"/>
    </xf>
    <xf numFmtId="176" fontId="62" fillId="0" borderId="39" xfId="0" applyNumberFormat="1" applyFont="1" applyFill="1" applyBorder="1" applyAlignment="1">
      <alignment horizontal="right" vertical="center"/>
    </xf>
    <xf numFmtId="176" fontId="62" fillId="0" borderId="0" xfId="0" applyNumberFormat="1" applyFont="1" applyFill="1" applyBorder="1" applyAlignment="1">
      <alignment horizontal="right" vertical="center"/>
    </xf>
    <xf numFmtId="0" fontId="63" fillId="0" borderId="31" xfId="0" applyFont="1" applyFill="1" applyBorder="1" applyAlignment="1">
      <alignment horizontal="center" vertical="center"/>
    </xf>
    <xf numFmtId="176" fontId="62" fillId="0" borderId="58" xfId="0" applyNumberFormat="1" applyFont="1" applyFill="1" applyBorder="1" applyAlignment="1">
      <alignment horizontal="right" vertical="center"/>
    </xf>
    <xf numFmtId="0" fontId="13" fillId="36" borderId="73" xfId="61" applyFont="1" applyFill="1" applyBorder="1" applyAlignment="1">
      <alignment horizontal="left" vertical="center"/>
      <protection/>
    </xf>
    <xf numFmtId="0" fontId="13" fillId="36" borderId="31" xfId="61" applyFont="1" applyFill="1" applyBorder="1" applyAlignment="1">
      <alignment horizontal="left" vertical="center"/>
      <protection/>
    </xf>
    <xf numFmtId="176" fontId="62" fillId="32" borderId="72" xfId="0" applyNumberFormat="1" applyFont="1" applyFill="1" applyBorder="1" applyAlignment="1">
      <alignment horizontal="right" vertical="center"/>
    </xf>
    <xf numFmtId="0" fontId="4" fillId="0" borderId="0" xfId="61" applyFont="1" applyBorder="1" applyAlignment="1">
      <alignment horizontal="left" vertical="center"/>
      <protection/>
    </xf>
    <xf numFmtId="0" fontId="4" fillId="0" borderId="21" xfId="61" applyFont="1" applyBorder="1" applyAlignment="1">
      <alignment vertical="center" wrapText="1"/>
      <protection/>
    </xf>
    <xf numFmtId="0" fontId="4" fillId="0" borderId="23" xfId="61" applyFont="1" applyBorder="1" applyAlignment="1">
      <alignment vertical="center" wrapText="1"/>
      <protection/>
    </xf>
    <xf numFmtId="0" fontId="4" fillId="0" borderId="29" xfId="61" applyFont="1" applyBorder="1" applyAlignment="1">
      <alignment vertical="center" wrapText="1"/>
      <protection/>
    </xf>
    <xf numFmtId="0" fontId="63" fillId="0" borderId="74" xfId="0" applyFont="1" applyFill="1" applyBorder="1" applyAlignment="1">
      <alignment horizontal="center" vertical="center"/>
    </xf>
    <xf numFmtId="10" fontId="66" fillId="0" borderId="39" xfId="61" applyNumberFormat="1" applyFont="1" applyFill="1" applyBorder="1" applyAlignment="1">
      <alignment horizontal="center" vertical="center" wrapText="1"/>
      <protection/>
    </xf>
    <xf numFmtId="0" fontId="64" fillId="37" borderId="30" xfId="61" applyFont="1" applyFill="1" applyBorder="1" applyAlignment="1">
      <alignment horizontal="left" vertical="center"/>
      <protection/>
    </xf>
    <xf numFmtId="0" fontId="64" fillId="37" borderId="31" xfId="61" applyFont="1" applyFill="1" applyBorder="1" applyAlignment="1">
      <alignment horizontal="left" vertical="center"/>
      <protection/>
    </xf>
    <xf numFmtId="0" fontId="63" fillId="32" borderId="74" xfId="0" applyFont="1" applyFill="1" applyBorder="1" applyAlignment="1">
      <alignment horizontal="center" vertical="center"/>
    </xf>
    <xf numFmtId="0" fontId="4" fillId="0" borderId="73" xfId="61" applyFont="1" applyBorder="1" applyAlignment="1">
      <alignment horizontal="left" vertical="center"/>
      <protection/>
    </xf>
    <xf numFmtId="0" fontId="66" fillId="0" borderId="31" xfId="61" applyFont="1" applyFill="1" applyBorder="1" applyAlignment="1">
      <alignment horizontal="center" vertical="center" wrapText="1"/>
      <protection/>
    </xf>
    <xf numFmtId="0" fontId="4" fillId="0" borderId="19" xfId="61" applyFont="1" applyBorder="1" applyAlignment="1">
      <alignment vertical="center" wrapText="1"/>
      <protection/>
    </xf>
    <xf numFmtId="0" fontId="4" fillId="0" borderId="22" xfId="61" applyFont="1" applyBorder="1" applyAlignment="1">
      <alignment vertical="center" wrapText="1"/>
      <protection/>
    </xf>
    <xf numFmtId="0" fontId="4" fillId="0" borderId="28" xfId="61" applyFont="1" applyBorder="1" applyAlignment="1">
      <alignment vertical="center" wrapText="1"/>
      <protection/>
    </xf>
    <xf numFmtId="3" fontId="63" fillId="0" borderId="52" xfId="0" applyNumberFormat="1" applyFont="1" applyFill="1" applyBorder="1" applyAlignment="1">
      <alignment horizontal="center" vertical="center"/>
    </xf>
    <xf numFmtId="0" fontId="63" fillId="0" borderId="53" xfId="0" applyFont="1" applyFill="1" applyBorder="1" applyAlignment="1">
      <alignment horizontal="center" vertical="center"/>
    </xf>
    <xf numFmtId="0" fontId="66" fillId="0" borderId="40" xfId="61" applyFont="1" applyFill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28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left" vertical="center" wrapText="1"/>
      <protection/>
    </xf>
    <xf numFmtId="0" fontId="4" fillId="0" borderId="22" xfId="61" applyFont="1" applyBorder="1" applyAlignment="1">
      <alignment horizontal="left" vertical="center" wrapText="1"/>
      <protection/>
    </xf>
    <xf numFmtId="0" fontId="4" fillId="0" borderId="28" xfId="61" applyFont="1" applyBorder="1" applyAlignment="1">
      <alignment horizontal="left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9" xfId="61" applyFont="1" applyBorder="1" applyAlignment="1">
      <alignment horizontal="center" vertical="center" wrapText="1"/>
      <protection/>
    </xf>
    <xf numFmtId="3" fontId="63" fillId="0" borderId="75" xfId="0" applyNumberFormat="1" applyFont="1" applyFill="1" applyBorder="1" applyAlignment="1">
      <alignment horizontal="center" vertical="center"/>
    </xf>
    <xf numFmtId="0" fontId="63" fillId="0" borderId="76" xfId="0" applyFont="1" applyFill="1" applyBorder="1" applyAlignment="1">
      <alignment horizontal="center" vertical="center"/>
    </xf>
    <xf numFmtId="0" fontId="63" fillId="0" borderId="77" xfId="0" applyFont="1" applyFill="1" applyBorder="1" applyAlignment="1">
      <alignment horizontal="center" vertical="center"/>
    </xf>
    <xf numFmtId="176" fontId="62" fillId="6" borderId="78" xfId="0" applyNumberFormat="1" applyFont="1" applyFill="1" applyBorder="1" applyAlignment="1">
      <alignment horizontal="right" vertical="center"/>
    </xf>
    <xf numFmtId="176" fontId="62" fillId="6" borderId="79" xfId="0" applyNumberFormat="1" applyFont="1" applyFill="1" applyBorder="1" applyAlignment="1">
      <alignment horizontal="right" vertical="center"/>
    </xf>
    <xf numFmtId="176" fontId="62" fillId="6" borderId="80" xfId="0" applyNumberFormat="1" applyFont="1" applyFill="1" applyBorder="1" applyAlignment="1">
      <alignment horizontal="right" vertical="center"/>
    </xf>
    <xf numFmtId="176" fontId="62" fillId="0" borderId="58" xfId="0" applyNumberFormat="1" applyFont="1" applyBorder="1" applyAlignment="1">
      <alignment horizontal="right" vertical="center"/>
    </xf>
    <xf numFmtId="3" fontId="63" fillId="0" borderId="81" xfId="0" applyNumberFormat="1" applyFont="1" applyFill="1" applyBorder="1" applyAlignment="1">
      <alignment horizontal="center" vertical="center"/>
    </xf>
    <xf numFmtId="0" fontId="63" fillId="0" borderId="82" xfId="0" applyFont="1" applyFill="1" applyBorder="1" applyAlignment="1">
      <alignment horizontal="center" vertical="center"/>
    </xf>
    <xf numFmtId="0" fontId="63" fillId="0" borderId="83" xfId="0" applyFont="1" applyFill="1" applyBorder="1" applyAlignment="1">
      <alignment horizontal="center" vertical="center"/>
    </xf>
    <xf numFmtId="3" fontId="71" fillId="6" borderId="69" xfId="0" applyNumberFormat="1" applyFont="1" applyFill="1" applyBorder="1" applyAlignment="1">
      <alignment horizontal="center" vertical="center"/>
    </xf>
    <xf numFmtId="0" fontId="71" fillId="6" borderId="70" xfId="0" applyFont="1" applyFill="1" applyBorder="1" applyAlignment="1">
      <alignment horizontal="center" vertical="center"/>
    </xf>
    <xf numFmtId="0" fontId="71" fillId="6" borderId="84" xfId="0" applyFont="1" applyFill="1" applyBorder="1" applyAlignment="1">
      <alignment horizontal="center" vertical="center"/>
    </xf>
    <xf numFmtId="176" fontId="62" fillId="0" borderId="40" xfId="0" applyNumberFormat="1" applyFont="1" applyFill="1" applyBorder="1" applyAlignment="1">
      <alignment horizontal="right" vertical="center"/>
    </xf>
    <xf numFmtId="0" fontId="63" fillId="0" borderId="85" xfId="0" applyFont="1" applyFill="1" applyBorder="1" applyAlignment="1">
      <alignment horizontal="center" vertical="center"/>
    </xf>
    <xf numFmtId="3" fontId="63" fillId="0" borderId="86" xfId="0" applyNumberFormat="1" applyFont="1" applyFill="1" applyBorder="1" applyAlignment="1">
      <alignment horizontal="center" vertical="center"/>
    </xf>
    <xf numFmtId="0" fontId="63" fillId="0" borderId="87" xfId="0" applyFont="1" applyFill="1" applyBorder="1" applyAlignment="1">
      <alignment horizontal="center" vertical="center"/>
    </xf>
    <xf numFmtId="0" fontId="63" fillId="0" borderId="88" xfId="0" applyFont="1" applyFill="1" applyBorder="1" applyAlignment="1">
      <alignment horizontal="center" vertical="center"/>
    </xf>
    <xf numFmtId="0" fontId="63" fillId="0" borderId="89" xfId="0" applyFont="1" applyFill="1" applyBorder="1" applyAlignment="1">
      <alignment horizontal="center" vertical="center"/>
    </xf>
    <xf numFmtId="0" fontId="64" fillId="34" borderId="90" xfId="61" applyFont="1" applyFill="1" applyBorder="1" applyAlignment="1">
      <alignment horizontal="center" vertical="center"/>
      <protection/>
    </xf>
    <xf numFmtId="0" fontId="64" fillId="34" borderId="91" xfId="61" applyFont="1" applyFill="1" applyBorder="1" applyAlignment="1">
      <alignment horizontal="center" vertical="center"/>
      <protection/>
    </xf>
    <xf numFmtId="0" fontId="64" fillId="34" borderId="92" xfId="61" applyFont="1" applyFill="1" applyBorder="1" applyAlignment="1">
      <alignment horizontal="center" vertical="center"/>
      <protection/>
    </xf>
    <xf numFmtId="0" fontId="68" fillId="6" borderId="93" xfId="61" applyFont="1" applyFill="1" applyBorder="1" applyAlignment="1">
      <alignment horizontal="center" vertical="center" wrapText="1"/>
      <protection/>
    </xf>
    <xf numFmtId="0" fontId="68" fillId="6" borderId="94" xfId="61" applyFont="1" applyFill="1" applyBorder="1" applyAlignment="1">
      <alignment horizontal="center" vertical="center" wrapText="1"/>
      <protection/>
    </xf>
    <xf numFmtId="176" fontId="62" fillId="0" borderId="31" xfId="0" applyNumberFormat="1" applyFont="1" applyFill="1" applyBorder="1" applyAlignment="1">
      <alignment horizontal="right" vertical="center"/>
    </xf>
    <xf numFmtId="0" fontId="71" fillId="6" borderId="88" xfId="0" applyFont="1" applyFill="1" applyBorder="1" applyAlignment="1">
      <alignment horizontal="center" vertical="center"/>
    </xf>
    <xf numFmtId="3" fontId="4" fillId="0" borderId="61" xfId="61" applyNumberFormat="1" applyFont="1" applyFill="1" applyBorder="1" applyAlignment="1">
      <alignment horizontal="center" vertical="center"/>
      <protection/>
    </xf>
    <xf numFmtId="0" fontId="4" fillId="0" borderId="45" xfId="61" applyFont="1" applyFill="1" applyBorder="1" applyAlignment="1">
      <alignment horizontal="center" vertical="center"/>
      <protection/>
    </xf>
    <xf numFmtId="0" fontId="4" fillId="0" borderId="67" xfId="61" applyFont="1" applyFill="1" applyBorder="1" applyAlignment="1">
      <alignment horizontal="center" vertical="center"/>
      <protection/>
    </xf>
    <xf numFmtId="3" fontId="4" fillId="0" borderId="30" xfId="61" applyNumberFormat="1" applyFont="1" applyFill="1" applyBorder="1" applyAlignment="1">
      <alignment horizontal="center" vertical="center"/>
      <protection/>
    </xf>
    <xf numFmtId="3" fontId="4" fillId="0" borderId="0" xfId="61" applyNumberFormat="1" applyFont="1" applyFill="1" applyBorder="1" applyAlignment="1">
      <alignment horizontal="center" vertical="center"/>
      <protection/>
    </xf>
    <xf numFmtId="3" fontId="4" fillId="0" borderId="31" xfId="61" applyNumberFormat="1" applyFont="1" applyFill="1" applyBorder="1" applyAlignment="1">
      <alignment horizontal="center" vertical="center"/>
      <protection/>
    </xf>
    <xf numFmtId="0" fontId="4" fillId="0" borderId="45" xfId="61" applyFont="1" applyFill="1" applyBorder="1" applyAlignment="1">
      <alignment horizontal="left" vertical="center"/>
      <protection/>
    </xf>
    <xf numFmtId="0" fontId="4" fillId="0" borderId="67" xfId="61" applyFont="1" applyFill="1" applyBorder="1" applyAlignment="1">
      <alignment horizontal="left" vertical="center"/>
      <protection/>
    </xf>
    <xf numFmtId="0" fontId="72" fillId="34" borderId="30" xfId="61" applyFont="1" applyFill="1" applyBorder="1" applyAlignment="1">
      <alignment horizontal="center" vertical="center" wrapText="1"/>
      <protection/>
    </xf>
    <xf numFmtId="176" fontId="62" fillId="6" borderId="95" xfId="0" applyNumberFormat="1" applyFont="1" applyFill="1" applyBorder="1" applyAlignment="1">
      <alignment horizontal="right" vertical="center"/>
    </xf>
    <xf numFmtId="10" fontId="14" fillId="0" borderId="58" xfId="61" applyNumberFormat="1" applyFont="1" applyFill="1" applyBorder="1" applyAlignment="1">
      <alignment horizontal="center" vertical="center"/>
      <protection/>
    </xf>
    <xf numFmtId="31" fontId="64" fillId="34" borderId="96" xfId="61" applyNumberFormat="1" applyFont="1" applyFill="1" applyBorder="1" applyAlignment="1">
      <alignment horizontal="center" vertical="center"/>
      <protection/>
    </xf>
    <xf numFmtId="31" fontId="64" fillId="34" borderId="53" xfId="61" applyNumberFormat="1" applyFont="1" applyFill="1" applyBorder="1" applyAlignment="1">
      <alignment horizontal="center" vertical="center"/>
      <protection/>
    </xf>
    <xf numFmtId="31" fontId="64" fillId="34" borderId="97" xfId="61" applyNumberFormat="1" applyFont="1" applyFill="1" applyBorder="1" applyAlignment="1">
      <alignment horizontal="center" vertical="center"/>
      <protection/>
    </xf>
    <xf numFmtId="0" fontId="4" fillId="0" borderId="98" xfId="61" applyFont="1" applyFill="1" applyBorder="1" applyAlignment="1">
      <alignment horizontal="left" vertical="center"/>
      <protection/>
    </xf>
    <xf numFmtId="0" fontId="4" fillId="0" borderId="99" xfId="61" applyFont="1" applyFill="1" applyBorder="1" applyAlignment="1">
      <alignment horizontal="left" vertical="center"/>
      <protection/>
    </xf>
    <xf numFmtId="0" fontId="4" fillId="0" borderId="100" xfId="61" applyFont="1" applyFill="1" applyBorder="1" applyAlignment="1">
      <alignment horizontal="left" vertical="center"/>
      <protection/>
    </xf>
    <xf numFmtId="0" fontId="64" fillId="34" borderId="101" xfId="61" applyFont="1" applyFill="1" applyBorder="1" applyAlignment="1">
      <alignment horizontal="center" vertical="center" wrapText="1"/>
      <protection/>
    </xf>
    <xf numFmtId="0" fontId="64" fillId="34" borderId="102" xfId="61" applyFont="1" applyFill="1" applyBorder="1" applyAlignment="1">
      <alignment horizontal="center" vertical="center" wrapText="1"/>
      <protection/>
    </xf>
    <xf numFmtId="0" fontId="5" fillId="0" borderId="103" xfId="61" applyFont="1" applyBorder="1" applyAlignment="1">
      <alignment horizontal="center" vertical="center"/>
      <protection/>
    </xf>
    <xf numFmtId="0" fontId="5" fillId="0" borderId="104" xfId="61" applyFont="1" applyBorder="1" applyAlignment="1">
      <alignment horizontal="center" vertical="center"/>
      <protection/>
    </xf>
    <xf numFmtId="0" fontId="7" fillId="0" borderId="105" xfId="61" applyFont="1" applyBorder="1" applyAlignment="1">
      <alignment horizontal="left" vertical="center" wrapText="1"/>
      <protection/>
    </xf>
    <xf numFmtId="0" fontId="7" fillId="0" borderId="106" xfId="61" applyFont="1" applyBorder="1" applyAlignment="1">
      <alignment horizontal="left" vertical="center" wrapText="1"/>
      <protection/>
    </xf>
    <xf numFmtId="0" fontId="7" fillId="0" borderId="107" xfId="61" applyFont="1" applyBorder="1" applyAlignment="1">
      <alignment horizontal="left" vertical="center" wrapText="1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08" xfId="61" applyFont="1" applyBorder="1" applyAlignment="1">
      <alignment horizontal="center" vertical="center"/>
      <protection/>
    </xf>
    <xf numFmtId="0" fontId="5" fillId="0" borderId="60" xfId="61" applyFont="1" applyBorder="1" applyAlignment="1">
      <alignment horizontal="center" vertical="center" wrapText="1"/>
      <protection/>
    </xf>
    <xf numFmtId="0" fontId="5" fillId="0" borderId="42" xfId="61" applyFont="1" applyBorder="1" applyAlignment="1">
      <alignment horizontal="center" vertical="center" wrapText="1"/>
      <protection/>
    </xf>
    <xf numFmtId="0" fontId="5" fillId="0" borderId="74" xfId="61" applyFont="1" applyBorder="1" applyAlignment="1">
      <alignment horizontal="center" vertical="center" wrapText="1"/>
      <protection/>
    </xf>
    <xf numFmtId="0" fontId="5" fillId="0" borderId="61" xfId="61" applyFont="1" applyBorder="1" applyAlignment="1">
      <alignment horizontal="center" vertical="center" wrapText="1"/>
      <protection/>
    </xf>
    <xf numFmtId="0" fontId="5" fillId="0" borderId="45" xfId="61" applyFont="1" applyBorder="1" applyAlignment="1">
      <alignment horizontal="center" vertical="center" wrapText="1"/>
      <protection/>
    </xf>
    <xf numFmtId="0" fontId="5" fillId="0" borderId="67" xfId="61" applyFont="1" applyBorder="1" applyAlignment="1">
      <alignment horizontal="center" vertical="center" wrapText="1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61" xfId="61" applyFont="1" applyBorder="1" applyAlignment="1">
      <alignment horizontal="center" vertical="center"/>
      <protection/>
    </xf>
    <xf numFmtId="0" fontId="5" fillId="0" borderId="45" xfId="61" applyFont="1" applyBorder="1" applyAlignment="1">
      <alignment horizontal="center" vertical="center"/>
      <protection/>
    </xf>
    <xf numFmtId="0" fontId="5" fillId="0" borderId="67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08" xfId="61" applyFont="1" applyBorder="1" applyAlignment="1">
      <alignment horizontal="center" vertical="center" wrapText="1"/>
      <protection/>
    </xf>
    <xf numFmtId="0" fontId="8" fillId="0" borderId="60" xfId="61" applyFont="1" applyBorder="1" applyAlignment="1">
      <alignment horizontal="left" vertical="center" wrapText="1"/>
      <protection/>
    </xf>
    <xf numFmtId="0" fontId="8" fillId="0" borderId="30" xfId="61" applyFont="1" applyBorder="1" applyAlignment="1">
      <alignment horizontal="left" vertical="center" wrapText="1"/>
      <protection/>
    </xf>
    <xf numFmtId="0" fontId="8" fillId="0" borderId="61" xfId="61" applyFont="1" applyBorder="1" applyAlignment="1">
      <alignment horizontal="left" vertical="center" wrapText="1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09" xfId="61" applyFont="1" applyBorder="1" applyAlignment="1">
      <alignment horizontal="center" vertical="center"/>
      <protection/>
    </xf>
    <xf numFmtId="0" fontId="13" fillId="38" borderId="30" xfId="61" applyFont="1" applyFill="1" applyBorder="1" applyAlignment="1">
      <alignment horizontal="left" vertical="center"/>
      <protection/>
    </xf>
    <xf numFmtId="0" fontId="13" fillId="38" borderId="31" xfId="61" applyFont="1" applyFill="1" applyBorder="1" applyAlignment="1">
      <alignment horizontal="left" vertical="center"/>
      <protection/>
    </xf>
    <xf numFmtId="0" fontId="64" fillId="34" borderId="60" xfId="61" applyFont="1" applyFill="1" applyBorder="1" applyAlignment="1">
      <alignment horizontal="center" vertical="center"/>
      <protection/>
    </xf>
    <xf numFmtId="0" fontId="64" fillId="34" borderId="74" xfId="61" applyFont="1" applyFill="1" applyBorder="1">
      <alignment vertical="center"/>
      <protection/>
    </xf>
    <xf numFmtId="3" fontId="73" fillId="0" borderId="110" xfId="0" applyNumberFormat="1" applyFont="1" applyBorder="1" applyAlignment="1">
      <alignment horizontal="center" vertical="center"/>
    </xf>
    <xf numFmtId="0" fontId="73" fillId="0" borderId="111" xfId="0" applyFont="1" applyBorder="1" applyAlignment="1">
      <alignment horizontal="center" vertical="center"/>
    </xf>
    <xf numFmtId="0" fontId="65" fillId="34" borderId="112" xfId="61" applyFont="1" applyFill="1" applyBorder="1" applyAlignment="1">
      <alignment horizontal="center" vertical="center" wrapText="1"/>
      <protection/>
    </xf>
    <xf numFmtId="0" fontId="65" fillId="34" borderId="113" xfId="61" applyFont="1" applyFill="1" applyBorder="1" applyAlignment="1">
      <alignment horizontal="center" vertical="center" wrapText="1"/>
      <protection/>
    </xf>
    <xf numFmtId="0" fontId="65" fillId="34" borderId="114" xfId="61" applyFont="1" applyFill="1" applyBorder="1" applyAlignment="1">
      <alignment horizontal="center" vertical="center" wrapText="1"/>
      <protection/>
    </xf>
    <xf numFmtId="3" fontId="4" fillId="0" borderId="23" xfId="61" applyNumberFormat="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115" xfId="61" applyFont="1" applyBorder="1" applyAlignment="1">
      <alignment horizontal="center" vertical="center"/>
      <protection/>
    </xf>
    <xf numFmtId="3" fontId="4" fillId="0" borderId="22" xfId="61" applyNumberFormat="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116" xfId="61" applyFont="1" applyBorder="1" applyAlignment="1">
      <alignment horizontal="center" vertical="center"/>
      <protection/>
    </xf>
    <xf numFmtId="0" fontId="63" fillId="0" borderId="117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176" fontId="62" fillId="0" borderId="118" xfId="0" applyNumberFormat="1" applyFont="1" applyBorder="1" applyAlignment="1">
      <alignment horizontal="right" vertical="center"/>
    </xf>
    <xf numFmtId="0" fontId="6" fillId="0" borderId="30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3" fontId="5" fillId="0" borderId="119" xfId="61" applyNumberFormat="1" applyFont="1" applyFill="1" applyBorder="1" applyAlignment="1">
      <alignment horizontal="center" vertical="center"/>
      <protection/>
    </xf>
    <xf numFmtId="0" fontId="5" fillId="0" borderId="45" xfId="61" applyFont="1" applyFill="1" applyBorder="1" applyAlignment="1">
      <alignment horizontal="center" vertical="center"/>
      <protection/>
    </xf>
    <xf numFmtId="0" fontId="5" fillId="0" borderId="67" xfId="61" applyFont="1" applyFill="1" applyBorder="1" applyAlignment="1">
      <alignment horizontal="center" vertical="center"/>
      <protection/>
    </xf>
    <xf numFmtId="3" fontId="11" fillId="0" borderId="120" xfId="61" applyNumberFormat="1" applyFont="1" applyBorder="1" applyAlignment="1">
      <alignment horizontal="center" vertical="center"/>
      <protection/>
    </xf>
    <xf numFmtId="0" fontId="11" fillId="0" borderId="42" xfId="61" applyFont="1" applyBorder="1" applyAlignment="1">
      <alignment horizontal="center" vertical="center"/>
      <protection/>
    </xf>
    <xf numFmtId="0" fontId="11" fillId="0" borderId="74" xfId="61" applyFont="1" applyBorder="1" applyAlignment="1">
      <alignment horizontal="center" vertical="center"/>
      <protection/>
    </xf>
    <xf numFmtId="0" fontId="11" fillId="0" borderId="121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/>
      <protection/>
    </xf>
    <xf numFmtId="0" fontId="8" fillId="0" borderId="41" xfId="61" applyFont="1" applyBorder="1" applyAlignment="1">
      <alignment horizontal="center" vertical="center" wrapText="1"/>
      <protection/>
    </xf>
    <xf numFmtId="0" fontId="8" fillId="0" borderId="42" xfId="61" applyFont="1" applyBorder="1" applyAlignment="1">
      <alignment horizontal="center" vertical="center" wrapText="1"/>
      <protection/>
    </xf>
    <xf numFmtId="0" fontId="8" fillId="0" borderId="122" xfId="61" applyFont="1" applyBorder="1" applyAlignment="1">
      <alignment horizontal="center" vertical="center" wrapText="1"/>
      <protection/>
    </xf>
    <xf numFmtId="0" fontId="8" fillId="0" borderId="39" xfId="61" applyFont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center" vertical="center" wrapText="1"/>
      <protection/>
    </xf>
    <xf numFmtId="0" fontId="8" fillId="0" borderId="123" xfId="61" applyFont="1" applyBorder="1" applyAlignment="1">
      <alignment horizontal="center" vertical="center" wrapText="1"/>
      <protection/>
    </xf>
    <xf numFmtId="0" fontId="8" fillId="0" borderId="44" xfId="61" applyFont="1" applyFill="1" applyBorder="1" applyAlignment="1">
      <alignment horizontal="center" vertical="center" wrapText="1"/>
      <protection/>
    </xf>
    <xf numFmtId="0" fontId="8" fillId="0" borderId="45" xfId="61" applyFont="1" applyFill="1" applyBorder="1" applyAlignment="1">
      <alignment horizontal="center" vertical="center" wrapText="1"/>
      <protection/>
    </xf>
    <xf numFmtId="0" fontId="8" fillId="0" borderId="124" xfId="61" applyFont="1" applyFill="1" applyBorder="1" applyAlignment="1">
      <alignment horizontal="center" vertical="center" wrapText="1"/>
      <protection/>
    </xf>
    <xf numFmtId="0" fontId="8" fillId="0" borderId="42" xfId="61" applyFont="1" applyBorder="1" applyAlignment="1">
      <alignment horizontal="left" vertical="center" wrapText="1"/>
      <protection/>
    </xf>
    <xf numFmtId="0" fontId="8" fillId="0" borderId="0" xfId="61" applyFont="1" applyBorder="1" applyAlignment="1">
      <alignment horizontal="left" vertical="center" wrapText="1"/>
      <protection/>
    </xf>
    <xf numFmtId="0" fontId="8" fillId="0" borderId="45" xfId="61" applyFont="1" applyBorder="1" applyAlignment="1">
      <alignment horizontal="left" vertical="center" wrapTex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08" xfId="61" applyFont="1" applyBorder="1" applyAlignment="1">
      <alignment horizontal="center" vertical="center"/>
      <protection/>
    </xf>
    <xf numFmtId="10" fontId="11" fillId="0" borderId="120" xfId="61" applyNumberFormat="1" applyFont="1" applyBorder="1" applyAlignment="1">
      <alignment horizontal="center" vertical="center"/>
      <protection/>
    </xf>
    <xf numFmtId="10" fontId="11" fillId="0" borderId="42" xfId="61" applyNumberFormat="1" applyFont="1" applyBorder="1" applyAlignment="1">
      <alignment horizontal="center" vertical="center"/>
      <protection/>
    </xf>
    <xf numFmtId="10" fontId="11" fillId="0" borderId="43" xfId="61" applyNumberFormat="1" applyFont="1" applyBorder="1" applyAlignment="1">
      <alignment horizontal="center" vertical="center"/>
      <protection/>
    </xf>
    <xf numFmtId="10" fontId="11" fillId="0" borderId="121" xfId="61" applyNumberFormat="1" applyFont="1" applyBorder="1" applyAlignment="1">
      <alignment horizontal="center" vertical="center"/>
      <protection/>
    </xf>
    <xf numFmtId="10" fontId="11" fillId="0" borderId="0" xfId="61" applyNumberFormat="1" applyFont="1" applyBorder="1" applyAlignment="1">
      <alignment horizontal="center" vertical="center"/>
      <protection/>
    </xf>
    <xf numFmtId="10" fontId="11" fillId="0" borderId="40" xfId="61" applyNumberFormat="1" applyFont="1" applyBorder="1" applyAlignment="1">
      <alignment horizontal="center" vertical="center"/>
      <protection/>
    </xf>
    <xf numFmtId="10" fontId="11" fillId="0" borderId="119" xfId="61" applyNumberFormat="1" applyFont="1" applyBorder="1" applyAlignment="1">
      <alignment horizontal="center" vertical="center"/>
      <protection/>
    </xf>
    <xf numFmtId="10" fontId="11" fillId="0" borderId="45" xfId="61" applyNumberFormat="1" applyFont="1" applyBorder="1" applyAlignment="1">
      <alignment horizontal="center" vertical="center"/>
      <protection/>
    </xf>
    <xf numFmtId="10" fontId="11" fillId="0" borderId="46" xfId="61" applyNumberFormat="1" applyFont="1" applyBorder="1" applyAlignment="1">
      <alignment horizontal="center" vertical="center"/>
      <protection/>
    </xf>
    <xf numFmtId="10" fontId="66" fillId="0" borderId="125" xfId="61" applyNumberFormat="1" applyFont="1" applyFill="1" applyBorder="1" applyAlignment="1">
      <alignment horizontal="center" vertical="center" wrapText="1"/>
      <protection/>
    </xf>
    <xf numFmtId="0" fontId="12" fillId="39" borderId="30" xfId="61" applyFont="1" applyFill="1" applyBorder="1" applyAlignment="1">
      <alignment horizontal="center" vertical="center"/>
      <protection/>
    </xf>
    <xf numFmtId="0" fontId="12" fillId="39" borderId="31" xfId="61" applyFont="1" applyFill="1" applyBorder="1" applyAlignment="1">
      <alignment horizontal="center" vertical="center"/>
      <protection/>
    </xf>
    <xf numFmtId="0" fontId="13" fillId="40" borderId="30" xfId="61" applyFont="1" applyFill="1" applyBorder="1" applyAlignment="1">
      <alignment horizontal="center" vertical="center"/>
      <protection/>
    </xf>
    <xf numFmtId="0" fontId="13" fillId="40" borderId="3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32"/>
  <sheetViews>
    <sheetView tabSelected="1" zoomScale="50" zoomScaleNormal="50" zoomScalePageLayoutView="0" workbookViewId="0" topLeftCell="H1">
      <selection activeCell="H5" sqref="H5"/>
    </sheetView>
  </sheetViews>
  <sheetFormatPr defaultColWidth="9.140625" defaultRowHeight="15"/>
  <cols>
    <col min="1" max="1" width="6.421875" style="0" customWidth="1"/>
    <col min="2" max="11" width="16.7109375" style="0" customWidth="1"/>
    <col min="12" max="12" width="15.7109375" style="0" customWidth="1"/>
    <col min="13" max="27" width="9.7109375" style="0" customWidth="1"/>
    <col min="28" max="28" width="10.8515625" style="0" customWidth="1"/>
    <col min="29" max="33" width="9.7109375" style="0" customWidth="1"/>
    <col min="34" max="35" width="48.28125" style="0" customWidth="1"/>
  </cols>
  <sheetData>
    <row r="1" ht="4.5" customHeight="1" thickBot="1"/>
    <row r="2" spans="2:35" ht="80.25" customHeight="1" thickBot="1">
      <c r="B2" s="196" t="s">
        <v>33</v>
      </c>
      <c r="C2" s="197"/>
      <c r="D2" s="3">
        <v>1</v>
      </c>
      <c r="E2" s="4">
        <v>2</v>
      </c>
      <c r="F2" s="4">
        <v>0</v>
      </c>
      <c r="G2" s="4">
        <v>9</v>
      </c>
      <c r="H2" s="198" t="s">
        <v>101</v>
      </c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200"/>
      <c r="T2" s="261" t="s">
        <v>0</v>
      </c>
      <c r="U2" s="261"/>
      <c r="V2" s="266"/>
      <c r="W2" s="267"/>
      <c r="X2" s="267"/>
      <c r="Y2" s="268"/>
      <c r="Z2" s="252" t="s">
        <v>19</v>
      </c>
      <c r="AA2" s="253"/>
      <c r="AB2" s="254"/>
      <c r="AC2" s="246"/>
      <c r="AD2" s="247"/>
      <c r="AE2" s="247"/>
      <c r="AF2" s="247"/>
      <c r="AG2" s="248"/>
      <c r="AH2" s="218" t="s">
        <v>1</v>
      </c>
      <c r="AI2" s="227"/>
    </row>
    <row r="3" spans="2:35" ht="80.25" customHeight="1">
      <c r="B3" s="204" t="s">
        <v>124</v>
      </c>
      <c r="C3" s="205"/>
      <c r="D3" s="205"/>
      <c r="E3" s="205"/>
      <c r="F3" s="205"/>
      <c r="G3" s="206"/>
      <c r="H3" s="210" t="s">
        <v>125</v>
      </c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2"/>
      <c r="T3" s="219"/>
      <c r="U3" s="262"/>
      <c r="V3" s="269"/>
      <c r="W3" s="270"/>
      <c r="X3" s="270"/>
      <c r="Y3" s="271"/>
      <c r="Z3" s="255"/>
      <c r="AA3" s="256"/>
      <c r="AB3" s="257"/>
      <c r="AC3" s="249"/>
      <c r="AD3" s="250"/>
      <c r="AE3" s="250"/>
      <c r="AF3" s="250"/>
      <c r="AG3" s="251"/>
      <c r="AH3" s="219"/>
      <c r="AI3" s="228"/>
    </row>
    <row r="4" spans="2:35" ht="80.25" customHeight="1" thickBot="1">
      <c r="B4" s="207"/>
      <c r="C4" s="208"/>
      <c r="D4" s="208"/>
      <c r="E4" s="208"/>
      <c r="F4" s="208"/>
      <c r="G4" s="209"/>
      <c r="H4" s="213" t="s">
        <v>126</v>
      </c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5"/>
      <c r="T4" s="220"/>
      <c r="U4" s="263"/>
      <c r="V4" s="272"/>
      <c r="W4" s="273"/>
      <c r="X4" s="273"/>
      <c r="Y4" s="274"/>
      <c r="Z4" s="258" t="s">
        <v>17</v>
      </c>
      <c r="AA4" s="259"/>
      <c r="AB4" s="260"/>
      <c r="AC4" s="243"/>
      <c r="AD4" s="244"/>
      <c r="AE4" s="244"/>
      <c r="AF4" s="244"/>
      <c r="AG4" s="245"/>
      <c r="AH4" s="220"/>
      <c r="AI4" s="8"/>
    </row>
    <row r="5" spans="2:35" ht="80.25" customHeight="1" thickBot="1">
      <c r="B5" s="1" t="s">
        <v>30</v>
      </c>
      <c r="C5" s="201" t="s">
        <v>2</v>
      </c>
      <c r="D5" s="202"/>
      <c r="E5" s="202"/>
      <c r="F5" s="202"/>
      <c r="G5" s="203"/>
      <c r="H5" s="9" t="s">
        <v>3</v>
      </c>
      <c r="I5" s="2" t="s">
        <v>4</v>
      </c>
      <c r="J5" s="9" t="s">
        <v>5</v>
      </c>
      <c r="K5" s="216" t="s">
        <v>18</v>
      </c>
      <c r="L5" s="217"/>
      <c r="M5" s="5" t="s">
        <v>6</v>
      </c>
      <c r="N5" s="6" t="s">
        <v>7</v>
      </c>
      <c r="O5" s="264" t="s">
        <v>8</v>
      </c>
      <c r="P5" s="221"/>
      <c r="Q5" s="221"/>
      <c r="R5" s="221"/>
      <c r="S5" s="221"/>
      <c r="T5" s="221"/>
      <c r="U5" s="221"/>
      <c r="V5" s="265"/>
      <c r="W5" s="264" t="s">
        <v>23</v>
      </c>
      <c r="X5" s="221"/>
      <c r="Y5" s="221"/>
      <c r="Z5" s="221"/>
      <c r="AA5" s="221"/>
      <c r="AB5" s="265"/>
      <c r="AC5" s="221" t="s">
        <v>21</v>
      </c>
      <c r="AD5" s="221"/>
      <c r="AE5" s="221"/>
      <c r="AF5" s="221"/>
      <c r="AG5" s="222"/>
      <c r="AH5" s="225" t="s">
        <v>111</v>
      </c>
      <c r="AI5" s="226"/>
    </row>
    <row r="6" spans="2:35" ht="80.25" customHeight="1" thickTop="1">
      <c r="B6" s="7"/>
      <c r="C6" s="40" t="s">
        <v>115</v>
      </c>
      <c r="D6" s="41"/>
      <c r="E6" s="41"/>
      <c r="F6" s="41"/>
      <c r="G6" s="42"/>
      <c r="H6" s="17" t="s">
        <v>108</v>
      </c>
      <c r="I6" s="18">
        <v>55</v>
      </c>
      <c r="J6" s="19" t="s">
        <v>116</v>
      </c>
      <c r="K6" s="149"/>
      <c r="L6" s="150"/>
      <c r="M6" s="12" t="s">
        <v>110</v>
      </c>
      <c r="N6" s="13">
        <v>0</v>
      </c>
      <c r="O6" s="29" t="s">
        <v>117</v>
      </c>
      <c r="P6" s="30"/>
      <c r="Q6" s="30"/>
      <c r="R6" s="30"/>
      <c r="S6" s="30"/>
      <c r="T6" s="30"/>
      <c r="U6" s="30"/>
      <c r="V6" s="31"/>
      <c r="W6" s="128" t="s">
        <v>121</v>
      </c>
      <c r="X6" s="129"/>
      <c r="Y6" s="129"/>
      <c r="Z6" s="129"/>
      <c r="AA6" s="129"/>
      <c r="AB6" s="130"/>
      <c r="AC6" s="232"/>
      <c r="AD6" s="233"/>
      <c r="AE6" s="233"/>
      <c r="AF6" s="233"/>
      <c r="AG6" s="234"/>
      <c r="AH6" s="276" t="s">
        <v>34</v>
      </c>
      <c r="AI6" s="277"/>
    </row>
    <row r="7" spans="2:35" ht="80.25" customHeight="1">
      <c r="B7" s="7"/>
      <c r="C7" s="26" t="s">
        <v>118</v>
      </c>
      <c r="D7" s="27"/>
      <c r="E7" s="27"/>
      <c r="F7" s="27"/>
      <c r="G7" s="28"/>
      <c r="H7" s="14" t="s">
        <v>108</v>
      </c>
      <c r="I7" s="15">
        <v>51</v>
      </c>
      <c r="J7" s="16" t="s">
        <v>109</v>
      </c>
      <c r="K7" s="144"/>
      <c r="L7" s="145"/>
      <c r="M7" s="10" t="s">
        <v>110</v>
      </c>
      <c r="N7" s="11">
        <v>0</v>
      </c>
      <c r="O7" s="146" t="s">
        <v>119</v>
      </c>
      <c r="P7" s="147"/>
      <c r="Q7" s="147"/>
      <c r="R7" s="147"/>
      <c r="S7" s="147"/>
      <c r="T7" s="147"/>
      <c r="U7" s="147"/>
      <c r="V7" s="148"/>
      <c r="W7" s="138" t="s">
        <v>120</v>
      </c>
      <c r="X7" s="139"/>
      <c r="Y7" s="139"/>
      <c r="Z7" s="139"/>
      <c r="AA7" s="139"/>
      <c r="AB7" s="140"/>
      <c r="AC7" s="235"/>
      <c r="AD7" s="236"/>
      <c r="AE7" s="236"/>
      <c r="AF7" s="236"/>
      <c r="AG7" s="237"/>
      <c r="AH7" s="241" t="s">
        <v>95</v>
      </c>
      <c r="AI7" s="242"/>
    </row>
    <row r="8" spans="2:35" ht="80.25" customHeight="1">
      <c r="B8" s="20"/>
      <c r="C8" s="40" t="s">
        <v>123</v>
      </c>
      <c r="D8" s="41"/>
      <c r="E8" s="41"/>
      <c r="F8" s="41"/>
      <c r="G8" s="42"/>
      <c r="H8" s="17" t="s">
        <v>108</v>
      </c>
      <c r="I8" s="18">
        <v>34</v>
      </c>
      <c r="J8" s="19" t="s">
        <v>109</v>
      </c>
      <c r="K8" s="149"/>
      <c r="L8" s="150"/>
      <c r="M8" s="12" t="s">
        <v>110</v>
      </c>
      <c r="N8" s="13">
        <v>0</v>
      </c>
      <c r="O8" s="29" t="s">
        <v>122</v>
      </c>
      <c r="P8" s="30"/>
      <c r="Q8" s="30"/>
      <c r="R8" s="30"/>
      <c r="S8" s="30"/>
      <c r="T8" s="30"/>
      <c r="U8" s="30"/>
      <c r="V8" s="31"/>
      <c r="W8" s="128" t="s">
        <v>112</v>
      </c>
      <c r="X8" s="129"/>
      <c r="Y8" s="129"/>
      <c r="Z8" s="129"/>
      <c r="AA8" s="129"/>
      <c r="AB8" s="130"/>
      <c r="AC8" s="232"/>
      <c r="AD8" s="233"/>
      <c r="AE8" s="233"/>
      <c r="AF8" s="233"/>
      <c r="AG8" s="234"/>
      <c r="AH8" s="241" t="s">
        <v>96</v>
      </c>
      <c r="AI8" s="242"/>
    </row>
    <row r="9" spans="2:35" ht="80.25" customHeight="1">
      <c r="B9" s="20"/>
      <c r="C9" s="40" t="s">
        <v>98</v>
      </c>
      <c r="D9" s="41"/>
      <c r="E9" s="41"/>
      <c r="F9" s="41"/>
      <c r="G9" s="42"/>
      <c r="H9" s="19" t="s">
        <v>107</v>
      </c>
      <c r="I9" s="18">
        <v>34</v>
      </c>
      <c r="J9" s="19" t="s">
        <v>99</v>
      </c>
      <c r="K9" s="149"/>
      <c r="L9" s="150"/>
      <c r="M9" s="12" t="s">
        <v>100</v>
      </c>
      <c r="N9" s="13">
        <v>0</v>
      </c>
      <c r="O9" s="29" t="s">
        <v>113</v>
      </c>
      <c r="P9" s="30"/>
      <c r="Q9" s="30"/>
      <c r="R9" s="30"/>
      <c r="S9" s="30"/>
      <c r="T9" s="30"/>
      <c r="U9" s="30"/>
      <c r="V9" s="31"/>
      <c r="W9" s="128" t="s">
        <v>114</v>
      </c>
      <c r="X9" s="129"/>
      <c r="Y9" s="129"/>
      <c r="Z9" s="129"/>
      <c r="AA9" s="129"/>
      <c r="AB9" s="130"/>
      <c r="AC9" s="232"/>
      <c r="AD9" s="233"/>
      <c r="AE9" s="233"/>
      <c r="AF9" s="233"/>
      <c r="AG9" s="234"/>
      <c r="AH9" s="241" t="s">
        <v>97</v>
      </c>
      <c r="AI9" s="242"/>
    </row>
    <row r="10" spans="2:35" ht="80.25" customHeight="1" thickBot="1">
      <c r="B10" s="7"/>
      <c r="C10" s="26"/>
      <c r="D10" s="27"/>
      <c r="E10" s="27"/>
      <c r="F10" s="27"/>
      <c r="G10" s="28"/>
      <c r="H10" s="16"/>
      <c r="I10" s="15"/>
      <c r="J10" s="16"/>
      <c r="K10" s="144"/>
      <c r="L10" s="145"/>
      <c r="M10" s="10"/>
      <c r="N10" s="11"/>
      <c r="O10" s="146"/>
      <c r="P10" s="147"/>
      <c r="Q10" s="147"/>
      <c r="R10" s="147"/>
      <c r="S10" s="147"/>
      <c r="T10" s="147"/>
      <c r="U10" s="147"/>
      <c r="V10" s="148"/>
      <c r="W10" s="138"/>
      <c r="X10" s="139"/>
      <c r="Y10" s="139"/>
      <c r="Z10" s="139"/>
      <c r="AA10" s="139"/>
      <c r="AB10" s="140"/>
      <c r="AC10" s="235"/>
      <c r="AD10" s="236"/>
      <c r="AE10" s="236"/>
      <c r="AF10" s="236"/>
      <c r="AG10" s="237"/>
      <c r="AH10" s="278" t="s">
        <v>35</v>
      </c>
      <c r="AI10" s="279"/>
    </row>
    <row r="11" spans="2:35" ht="57" customHeight="1">
      <c r="B11" s="188">
        <v>41448</v>
      </c>
      <c r="C11" s="189"/>
      <c r="D11" s="189"/>
      <c r="E11" s="189"/>
      <c r="F11" s="190"/>
      <c r="G11" s="37">
        <v>44381</v>
      </c>
      <c r="H11" s="38"/>
      <c r="I11" s="38"/>
      <c r="J11" s="38"/>
      <c r="K11" s="39"/>
      <c r="L11" s="194" t="s">
        <v>102</v>
      </c>
      <c r="M11" s="51" t="s">
        <v>12</v>
      </c>
      <c r="N11" s="43"/>
      <c r="O11" s="52"/>
      <c r="P11" s="43" t="s">
        <v>13</v>
      </c>
      <c r="Q11" s="43"/>
      <c r="R11" s="43"/>
      <c r="S11" s="51" t="s">
        <v>14</v>
      </c>
      <c r="T11" s="43"/>
      <c r="U11" s="52"/>
      <c r="V11" s="51" t="s">
        <v>16</v>
      </c>
      <c r="W11" s="43"/>
      <c r="X11" s="43"/>
      <c r="Y11" s="229" t="s">
        <v>22</v>
      </c>
      <c r="Z11" s="230"/>
      <c r="AA11" s="231"/>
      <c r="AB11" s="51" t="s">
        <v>31</v>
      </c>
      <c r="AC11" s="43"/>
      <c r="AD11" s="43"/>
      <c r="AE11" s="229" t="s">
        <v>32</v>
      </c>
      <c r="AF11" s="230"/>
      <c r="AG11" s="231"/>
      <c r="AH11" s="241" t="s">
        <v>80</v>
      </c>
      <c r="AI11" s="242"/>
    </row>
    <row r="12" spans="2:35" ht="57" customHeight="1" thickBot="1">
      <c r="B12" s="81" t="s">
        <v>91</v>
      </c>
      <c r="C12" s="35"/>
      <c r="D12" s="35"/>
      <c r="E12" s="35"/>
      <c r="F12" s="187"/>
      <c r="G12" s="35" t="s">
        <v>92</v>
      </c>
      <c r="H12" s="36"/>
      <c r="I12" s="36"/>
      <c r="J12" s="36"/>
      <c r="K12" s="36"/>
      <c r="L12" s="195"/>
      <c r="M12" s="48">
        <v>0.5334</v>
      </c>
      <c r="N12" s="49"/>
      <c r="O12" s="49"/>
      <c r="P12" s="132">
        <v>0.5376</v>
      </c>
      <c r="Q12" s="49"/>
      <c r="R12" s="143"/>
      <c r="S12" s="48">
        <v>0.5761</v>
      </c>
      <c r="T12" s="49"/>
      <c r="U12" s="49"/>
      <c r="V12" s="275">
        <v>0.5461</v>
      </c>
      <c r="W12" s="49"/>
      <c r="X12" s="49"/>
      <c r="Y12" s="132">
        <v>0.5142</v>
      </c>
      <c r="Z12" s="49"/>
      <c r="AA12" s="49"/>
      <c r="AB12" s="132">
        <v>0.5864</v>
      </c>
      <c r="AC12" s="49"/>
      <c r="AD12" s="49"/>
      <c r="AE12" s="132">
        <v>0.5832</v>
      </c>
      <c r="AF12" s="49"/>
      <c r="AG12" s="137"/>
      <c r="AH12" s="241" t="s">
        <v>79</v>
      </c>
      <c r="AI12" s="242"/>
    </row>
    <row r="13" spans="2:35" ht="57" customHeight="1">
      <c r="B13" s="191" t="s">
        <v>37</v>
      </c>
      <c r="C13" s="192"/>
      <c r="D13" s="192"/>
      <c r="E13" s="192"/>
      <c r="F13" s="193"/>
      <c r="G13" s="44" t="s">
        <v>71</v>
      </c>
      <c r="H13" s="45"/>
      <c r="I13" s="45"/>
      <c r="J13" s="45"/>
      <c r="K13" s="46"/>
      <c r="L13" s="73" t="s">
        <v>11</v>
      </c>
      <c r="M13" s="141">
        <v>53290</v>
      </c>
      <c r="N13" s="142"/>
      <c r="O13" s="142"/>
      <c r="P13" s="68">
        <v>55330</v>
      </c>
      <c r="Q13" s="69"/>
      <c r="R13" s="70"/>
      <c r="S13" s="68">
        <v>64701</v>
      </c>
      <c r="T13" s="69"/>
      <c r="U13" s="69"/>
      <c r="V13" s="68">
        <v>57237</v>
      </c>
      <c r="W13" s="69"/>
      <c r="X13" s="69"/>
      <c r="Y13" s="68">
        <v>57420</v>
      </c>
      <c r="Z13" s="69"/>
      <c r="AA13" s="69"/>
      <c r="AB13" s="68">
        <v>63248</v>
      </c>
      <c r="AC13" s="69"/>
      <c r="AD13" s="69"/>
      <c r="AE13" s="68">
        <v>61212</v>
      </c>
      <c r="AF13" s="69"/>
      <c r="AG13" s="131"/>
      <c r="AH13" s="223" t="s">
        <v>68</v>
      </c>
      <c r="AI13" s="224"/>
    </row>
    <row r="14" spans="2:35" ht="57" customHeight="1" thickBot="1">
      <c r="B14" s="84" t="s">
        <v>38</v>
      </c>
      <c r="C14" s="85"/>
      <c r="D14" s="85"/>
      <c r="E14" s="85"/>
      <c r="F14" s="86"/>
      <c r="G14" s="32" t="s">
        <v>72</v>
      </c>
      <c r="H14" s="33"/>
      <c r="I14" s="33"/>
      <c r="J14" s="33"/>
      <c r="K14" s="34"/>
      <c r="L14" s="74"/>
      <c r="M14" s="50">
        <v>0.331</v>
      </c>
      <c r="N14" s="50"/>
      <c r="O14" s="50"/>
      <c r="P14" s="65">
        <v>0.338</v>
      </c>
      <c r="Q14" s="66"/>
      <c r="R14" s="67"/>
      <c r="S14" s="65">
        <v>0.361</v>
      </c>
      <c r="T14" s="66"/>
      <c r="U14" s="66"/>
      <c r="V14" s="65">
        <f>57237/175404</f>
        <v>0.3263152493671752</v>
      </c>
      <c r="W14" s="66"/>
      <c r="X14" s="66"/>
      <c r="Y14" s="65">
        <f>57420/167964</f>
        <v>0.3418589697792384</v>
      </c>
      <c r="Z14" s="66"/>
      <c r="AA14" s="66"/>
      <c r="AB14" s="65">
        <f>63248/194941</f>
        <v>0.32444688392898363</v>
      </c>
      <c r="AC14" s="66"/>
      <c r="AD14" s="66"/>
      <c r="AE14" s="65">
        <f>61212/192310</f>
        <v>0.318298580417035</v>
      </c>
      <c r="AF14" s="66"/>
      <c r="AG14" s="123"/>
      <c r="AH14" s="109" t="s">
        <v>58</v>
      </c>
      <c r="AI14" s="110"/>
    </row>
    <row r="15" spans="2:35" ht="57" customHeight="1">
      <c r="B15" s="44" t="s">
        <v>39</v>
      </c>
      <c r="C15" s="45"/>
      <c r="D15" s="45"/>
      <c r="E15" s="45"/>
      <c r="F15" s="46"/>
      <c r="G15" s="56" t="s">
        <v>73</v>
      </c>
      <c r="H15" s="45"/>
      <c r="I15" s="45"/>
      <c r="J15" s="45"/>
      <c r="K15" s="46"/>
      <c r="L15" s="89" t="s">
        <v>103</v>
      </c>
      <c r="M15" s="24">
        <v>17787</v>
      </c>
      <c r="N15" s="25"/>
      <c r="O15" s="25"/>
      <c r="P15" s="57">
        <v>17076</v>
      </c>
      <c r="Q15" s="25"/>
      <c r="R15" s="58"/>
      <c r="S15" s="24">
        <v>17684</v>
      </c>
      <c r="T15" s="25"/>
      <c r="U15" s="25"/>
      <c r="V15" s="57">
        <v>16558</v>
      </c>
      <c r="W15" s="25"/>
      <c r="X15" s="25"/>
      <c r="Y15" s="57">
        <v>16274</v>
      </c>
      <c r="Z15" s="25"/>
      <c r="AA15" s="25"/>
      <c r="AB15" s="57">
        <v>19582</v>
      </c>
      <c r="AC15" s="25"/>
      <c r="AD15" s="25"/>
      <c r="AE15" s="57">
        <v>16835</v>
      </c>
      <c r="AF15" s="25"/>
      <c r="AG15" s="239"/>
      <c r="AH15" s="109" t="s">
        <v>59</v>
      </c>
      <c r="AI15" s="110"/>
    </row>
    <row r="16" spans="2:35" ht="57" customHeight="1" thickBot="1">
      <c r="B16" s="44" t="s">
        <v>40</v>
      </c>
      <c r="C16" s="45"/>
      <c r="D16" s="45"/>
      <c r="E16" s="45"/>
      <c r="F16" s="46"/>
      <c r="G16" s="44" t="s">
        <v>74</v>
      </c>
      <c r="H16" s="45"/>
      <c r="I16" s="45"/>
      <c r="J16" s="45"/>
      <c r="K16" s="46"/>
      <c r="L16" s="90"/>
      <c r="M16" s="22">
        <v>0.11</v>
      </c>
      <c r="N16" s="23"/>
      <c r="O16" s="23"/>
      <c r="P16" s="22">
        <v>0.104</v>
      </c>
      <c r="Q16" s="23"/>
      <c r="R16" s="47"/>
      <c r="S16" s="23">
        <v>0.099</v>
      </c>
      <c r="T16" s="23"/>
      <c r="U16" s="23"/>
      <c r="V16" s="22">
        <f>16558/175404</f>
        <v>0.09439921552530159</v>
      </c>
      <c r="W16" s="23"/>
      <c r="X16" s="23"/>
      <c r="Y16" s="22">
        <f>16274/167964</f>
        <v>0.09688980972113072</v>
      </c>
      <c r="Z16" s="23"/>
      <c r="AA16" s="23"/>
      <c r="AB16" s="22">
        <f>19582/194941</f>
        <v>0.10045090565863518</v>
      </c>
      <c r="AC16" s="23"/>
      <c r="AD16" s="23"/>
      <c r="AE16" s="22">
        <f>16835/192310</f>
        <v>0.0875409495086059</v>
      </c>
      <c r="AF16" s="23"/>
      <c r="AG16" s="240"/>
      <c r="AH16" s="109" t="s">
        <v>60</v>
      </c>
      <c r="AI16" s="110"/>
    </row>
    <row r="17" spans="2:35" ht="57" customHeight="1">
      <c r="B17" s="44" t="s">
        <v>41</v>
      </c>
      <c r="C17" s="45"/>
      <c r="D17" s="45"/>
      <c r="E17" s="45"/>
      <c r="F17" s="46"/>
      <c r="G17" s="84" t="s">
        <v>78</v>
      </c>
      <c r="H17" s="85"/>
      <c r="I17" s="85"/>
      <c r="J17" s="85"/>
      <c r="K17" s="85"/>
      <c r="L17" s="87" t="s">
        <v>15</v>
      </c>
      <c r="M17" s="76"/>
      <c r="N17" s="77"/>
      <c r="O17" s="78"/>
      <c r="P17" s="59"/>
      <c r="Q17" s="60"/>
      <c r="R17" s="61"/>
      <c r="S17" s="75"/>
      <c r="T17" s="60"/>
      <c r="U17" s="60"/>
      <c r="V17" s="59"/>
      <c r="W17" s="60"/>
      <c r="X17" s="60"/>
      <c r="Y17" s="59"/>
      <c r="Z17" s="60"/>
      <c r="AA17" s="60"/>
      <c r="AB17" s="59"/>
      <c r="AC17" s="60"/>
      <c r="AD17" s="60"/>
      <c r="AE17" s="59"/>
      <c r="AF17" s="60"/>
      <c r="AG17" s="135"/>
      <c r="AH17" s="127" t="s">
        <v>61</v>
      </c>
      <c r="AI17" s="110"/>
    </row>
    <row r="18" spans="2:35" ht="57" customHeight="1" thickBot="1">
      <c r="B18" s="84" t="s">
        <v>42</v>
      </c>
      <c r="C18" s="85"/>
      <c r="D18" s="85"/>
      <c r="E18" s="85"/>
      <c r="F18" s="86"/>
      <c r="G18" s="56" t="s">
        <v>75</v>
      </c>
      <c r="H18" s="45"/>
      <c r="I18" s="45"/>
      <c r="J18" s="45"/>
      <c r="K18" s="45"/>
      <c r="L18" s="88"/>
      <c r="M18" s="62"/>
      <c r="N18" s="63"/>
      <c r="O18" s="64"/>
      <c r="P18" s="98"/>
      <c r="Q18" s="21"/>
      <c r="R18" s="99"/>
      <c r="S18" s="21"/>
      <c r="T18" s="21"/>
      <c r="U18" s="21"/>
      <c r="V18" s="98"/>
      <c r="W18" s="21"/>
      <c r="X18" s="21"/>
      <c r="Y18" s="98"/>
      <c r="Z18" s="21"/>
      <c r="AA18" s="21"/>
      <c r="AB18" s="98"/>
      <c r="AC18" s="21"/>
      <c r="AD18" s="21"/>
      <c r="AE18" s="98"/>
      <c r="AF18" s="21"/>
      <c r="AG18" s="126"/>
      <c r="AH18" s="127" t="s">
        <v>62</v>
      </c>
      <c r="AI18" s="110"/>
    </row>
    <row r="19" spans="2:35" ht="57" customHeight="1">
      <c r="B19" s="44" t="s">
        <v>43</v>
      </c>
      <c r="C19" s="45"/>
      <c r="D19" s="45"/>
      <c r="E19" s="45"/>
      <c r="F19" s="46"/>
      <c r="G19" s="44" t="s">
        <v>76</v>
      </c>
      <c r="H19" s="45"/>
      <c r="I19" s="45"/>
      <c r="J19" s="45"/>
      <c r="K19" s="46"/>
      <c r="L19" s="79" t="s">
        <v>104</v>
      </c>
      <c r="M19" s="53">
        <v>3191</v>
      </c>
      <c r="N19" s="54"/>
      <c r="O19" s="55"/>
      <c r="P19" s="53">
        <v>3907</v>
      </c>
      <c r="Q19" s="54"/>
      <c r="R19" s="55"/>
      <c r="S19" s="53">
        <v>5603</v>
      </c>
      <c r="T19" s="54"/>
      <c r="U19" s="55"/>
      <c r="V19" s="53" t="s">
        <v>26</v>
      </c>
      <c r="W19" s="54"/>
      <c r="X19" s="54"/>
      <c r="Y19" s="53" t="s">
        <v>27</v>
      </c>
      <c r="Z19" s="54"/>
      <c r="AA19" s="54"/>
      <c r="AB19" s="53">
        <v>10110</v>
      </c>
      <c r="AC19" s="54"/>
      <c r="AD19" s="54"/>
      <c r="AE19" s="53">
        <v>14443</v>
      </c>
      <c r="AF19" s="54"/>
      <c r="AG19" s="122"/>
      <c r="AH19" s="109" t="s">
        <v>63</v>
      </c>
      <c r="AI19" s="110"/>
    </row>
    <row r="20" spans="2:35" ht="57" customHeight="1" thickBot="1">
      <c r="B20" s="44" t="s">
        <v>24</v>
      </c>
      <c r="C20" s="45"/>
      <c r="D20" s="45"/>
      <c r="E20" s="45"/>
      <c r="F20" s="46"/>
      <c r="G20" s="84" t="s">
        <v>77</v>
      </c>
      <c r="H20" s="85"/>
      <c r="I20" s="85"/>
      <c r="J20" s="85"/>
      <c r="K20" s="86"/>
      <c r="L20" s="80"/>
      <c r="M20" s="65">
        <v>0.02</v>
      </c>
      <c r="N20" s="66"/>
      <c r="O20" s="67"/>
      <c r="P20" s="65">
        <v>0.024</v>
      </c>
      <c r="Q20" s="66"/>
      <c r="R20" s="67"/>
      <c r="S20" s="65">
        <v>0.031</v>
      </c>
      <c r="T20" s="66"/>
      <c r="U20" s="67"/>
      <c r="V20" s="65">
        <f>32366/175404</f>
        <v>0.18452258785432488</v>
      </c>
      <c r="W20" s="66"/>
      <c r="X20" s="66"/>
      <c r="Y20" s="65">
        <f>8025/167964</f>
        <v>0.04777809530613703</v>
      </c>
      <c r="Z20" s="66"/>
      <c r="AA20" s="66"/>
      <c r="AB20" s="65">
        <f>10110/194941</f>
        <v>0.05186184537885822</v>
      </c>
      <c r="AC20" s="66"/>
      <c r="AD20" s="66"/>
      <c r="AE20" s="65">
        <f>14443/192310</f>
        <v>0.07510269876761479</v>
      </c>
      <c r="AF20" s="66"/>
      <c r="AG20" s="123"/>
      <c r="AH20" s="109" t="s">
        <v>64</v>
      </c>
      <c r="AI20" s="110"/>
    </row>
    <row r="21" spans="2:35" ht="57" customHeight="1">
      <c r="B21" s="83">
        <v>42918</v>
      </c>
      <c r="C21" s="38"/>
      <c r="D21" s="38"/>
      <c r="E21" s="38"/>
      <c r="F21" s="38"/>
      <c r="G21" s="106">
        <v>44752</v>
      </c>
      <c r="H21" s="38"/>
      <c r="I21" s="38"/>
      <c r="J21" s="38"/>
      <c r="K21" s="38"/>
      <c r="L21" s="101" t="s">
        <v>36</v>
      </c>
      <c r="M21" s="71">
        <v>19611</v>
      </c>
      <c r="N21" s="72"/>
      <c r="O21" s="72"/>
      <c r="P21" s="57">
        <v>23498</v>
      </c>
      <c r="Q21" s="25"/>
      <c r="R21" s="58"/>
      <c r="S21" s="71">
        <v>14900</v>
      </c>
      <c r="T21" s="72"/>
      <c r="U21" s="72"/>
      <c r="V21" s="71">
        <v>6539</v>
      </c>
      <c r="W21" s="72"/>
      <c r="X21" s="72"/>
      <c r="Y21" s="71">
        <v>15642</v>
      </c>
      <c r="Z21" s="72"/>
      <c r="AA21" s="72"/>
      <c r="AB21" s="71">
        <v>25716</v>
      </c>
      <c r="AC21" s="72"/>
      <c r="AD21" s="72"/>
      <c r="AE21" s="71">
        <v>29714</v>
      </c>
      <c r="AF21" s="72"/>
      <c r="AG21" s="238"/>
      <c r="AH21" s="109" t="s">
        <v>65</v>
      </c>
      <c r="AI21" s="110"/>
    </row>
    <row r="22" spans="2:35" ht="57" customHeight="1" thickBot="1">
      <c r="B22" s="81" t="s">
        <v>93</v>
      </c>
      <c r="C22" s="36"/>
      <c r="D22" s="36"/>
      <c r="E22" s="36"/>
      <c r="F22" s="82"/>
      <c r="G22" s="81" t="s">
        <v>94</v>
      </c>
      <c r="H22" s="36"/>
      <c r="I22" s="36"/>
      <c r="J22" s="36"/>
      <c r="K22" s="36"/>
      <c r="L22" s="102"/>
      <c r="M22" s="94">
        <v>0.122</v>
      </c>
      <c r="N22" s="94"/>
      <c r="O22" s="94"/>
      <c r="P22" s="103">
        <v>0.122</v>
      </c>
      <c r="Q22" s="94"/>
      <c r="R22" s="104"/>
      <c r="S22" s="94">
        <v>0.083</v>
      </c>
      <c r="T22" s="94"/>
      <c r="U22" s="94"/>
      <c r="V22" s="103">
        <f>6539/175404</f>
        <v>0.037279651547285124</v>
      </c>
      <c r="W22" s="94"/>
      <c r="X22" s="94"/>
      <c r="Y22" s="103">
        <f>15642/167964</f>
        <v>0.09312709866399943</v>
      </c>
      <c r="Z22" s="94"/>
      <c r="AA22" s="94"/>
      <c r="AB22" s="103">
        <f>25716/194941</f>
        <v>0.13191683637613433</v>
      </c>
      <c r="AC22" s="94"/>
      <c r="AD22" s="94"/>
      <c r="AE22" s="103">
        <f>29714/192310</f>
        <v>0.15451094586864958</v>
      </c>
      <c r="AF22" s="94"/>
      <c r="AG22" s="157"/>
      <c r="AH22" s="109" t="s">
        <v>66</v>
      </c>
      <c r="AI22" s="110"/>
    </row>
    <row r="23" spans="2:35" ht="57" customHeight="1">
      <c r="B23" s="95" t="s">
        <v>44</v>
      </c>
      <c r="C23" s="96"/>
      <c r="D23" s="96"/>
      <c r="E23" s="96"/>
      <c r="F23" s="97"/>
      <c r="G23" s="84" t="s">
        <v>81</v>
      </c>
      <c r="H23" s="85"/>
      <c r="I23" s="85"/>
      <c r="J23" s="85"/>
      <c r="K23" s="86"/>
      <c r="L23" s="100" t="s">
        <v>105</v>
      </c>
      <c r="M23" s="71">
        <v>20715</v>
      </c>
      <c r="N23" s="72"/>
      <c r="O23" s="72"/>
      <c r="P23" s="91" t="s">
        <v>25</v>
      </c>
      <c r="Q23" s="92"/>
      <c r="R23" s="93"/>
      <c r="S23" s="53"/>
      <c r="T23" s="54"/>
      <c r="U23" s="54"/>
      <c r="V23" s="53"/>
      <c r="W23" s="54"/>
      <c r="X23" s="54"/>
      <c r="Y23" s="53" t="s">
        <v>29</v>
      </c>
      <c r="Z23" s="54"/>
      <c r="AA23" s="54"/>
      <c r="AB23" s="53">
        <v>10020</v>
      </c>
      <c r="AC23" s="54"/>
      <c r="AD23" s="54"/>
      <c r="AE23" s="53">
        <v>10617</v>
      </c>
      <c r="AF23" s="54"/>
      <c r="AG23" s="54"/>
      <c r="AH23" s="136" t="s">
        <v>67</v>
      </c>
      <c r="AI23" s="110"/>
    </row>
    <row r="24" spans="2:35" ht="57" customHeight="1" thickBot="1">
      <c r="B24" s="44" t="s">
        <v>45</v>
      </c>
      <c r="C24" s="45"/>
      <c r="D24" s="45"/>
      <c r="E24" s="45"/>
      <c r="F24" s="46"/>
      <c r="G24" s="56" t="s">
        <v>82</v>
      </c>
      <c r="H24" s="45"/>
      <c r="I24" s="45"/>
      <c r="J24" s="45"/>
      <c r="K24" s="46"/>
      <c r="L24" s="100"/>
      <c r="M24" s="105">
        <v>0.129</v>
      </c>
      <c r="N24" s="105"/>
      <c r="O24" s="105"/>
      <c r="P24" s="65"/>
      <c r="Q24" s="66"/>
      <c r="R24" s="67"/>
      <c r="S24" s="65"/>
      <c r="T24" s="66"/>
      <c r="U24" s="66"/>
      <c r="V24" s="65"/>
      <c r="W24" s="66"/>
      <c r="X24" s="66"/>
      <c r="Y24" s="65">
        <f>13167/167964</f>
        <v>0.07839179824248053</v>
      </c>
      <c r="Z24" s="66"/>
      <c r="AA24" s="66"/>
      <c r="AB24" s="65">
        <f>10020/194941</f>
        <v>0.051400167230085</v>
      </c>
      <c r="AC24" s="66"/>
      <c r="AD24" s="66"/>
      <c r="AE24" s="65">
        <f>10617/192310</f>
        <v>0.05520773750714991</v>
      </c>
      <c r="AF24" s="66"/>
      <c r="AG24" s="66"/>
      <c r="AH24" s="124" t="s">
        <v>57</v>
      </c>
      <c r="AI24" s="125"/>
    </row>
    <row r="25" spans="2:35" ht="57" customHeight="1">
      <c r="B25" s="44" t="s">
        <v>46</v>
      </c>
      <c r="C25" s="45"/>
      <c r="D25" s="45"/>
      <c r="E25" s="45"/>
      <c r="F25" s="46"/>
      <c r="G25" s="44" t="s">
        <v>83</v>
      </c>
      <c r="H25" s="45"/>
      <c r="I25" s="45"/>
      <c r="J25" s="45"/>
      <c r="K25" s="46"/>
      <c r="L25" s="173" t="s">
        <v>20</v>
      </c>
      <c r="M25" s="161"/>
      <c r="N25" s="162"/>
      <c r="O25" s="176"/>
      <c r="P25" s="161"/>
      <c r="Q25" s="162"/>
      <c r="R25" s="176"/>
      <c r="S25" s="161"/>
      <c r="T25" s="162"/>
      <c r="U25" s="176"/>
      <c r="V25" s="161"/>
      <c r="W25" s="162"/>
      <c r="X25" s="162"/>
      <c r="Y25" s="161"/>
      <c r="Z25" s="162"/>
      <c r="AA25" s="162"/>
      <c r="AB25" s="161"/>
      <c r="AC25" s="162"/>
      <c r="AD25" s="162"/>
      <c r="AE25" s="161"/>
      <c r="AF25" s="162"/>
      <c r="AG25" s="163"/>
      <c r="AH25" s="109" t="s">
        <v>55</v>
      </c>
      <c r="AI25" s="110"/>
    </row>
    <row r="26" spans="2:35" ht="57" customHeight="1" thickBot="1">
      <c r="B26" s="44" t="s">
        <v>47</v>
      </c>
      <c r="C26" s="45"/>
      <c r="D26" s="45"/>
      <c r="E26" s="45"/>
      <c r="F26" s="46"/>
      <c r="G26" s="84" t="s">
        <v>84</v>
      </c>
      <c r="H26" s="85"/>
      <c r="I26" s="85"/>
      <c r="J26" s="85"/>
      <c r="K26" s="86"/>
      <c r="L26" s="174"/>
      <c r="M26" s="154"/>
      <c r="N26" s="155"/>
      <c r="O26" s="186"/>
      <c r="P26" s="154"/>
      <c r="Q26" s="155"/>
      <c r="R26" s="186"/>
      <c r="S26" s="154"/>
      <c r="T26" s="155"/>
      <c r="U26" s="186"/>
      <c r="V26" s="154"/>
      <c r="W26" s="155"/>
      <c r="X26" s="155"/>
      <c r="Y26" s="154"/>
      <c r="Z26" s="155"/>
      <c r="AA26" s="155"/>
      <c r="AB26" s="154"/>
      <c r="AC26" s="155"/>
      <c r="AD26" s="155"/>
      <c r="AE26" s="154"/>
      <c r="AF26" s="155"/>
      <c r="AG26" s="156"/>
      <c r="AH26" s="109" t="s">
        <v>56</v>
      </c>
      <c r="AI26" s="110"/>
    </row>
    <row r="27" spans="2:35" ht="57" customHeight="1">
      <c r="B27" s="44" t="s">
        <v>48</v>
      </c>
      <c r="C27" s="45"/>
      <c r="D27" s="45"/>
      <c r="E27" s="45"/>
      <c r="F27" s="46"/>
      <c r="G27" s="56" t="s">
        <v>85</v>
      </c>
      <c r="H27" s="45"/>
      <c r="I27" s="45"/>
      <c r="J27" s="45"/>
      <c r="K27" s="46"/>
      <c r="L27" s="185" t="s">
        <v>106</v>
      </c>
      <c r="M27" s="53">
        <v>16341</v>
      </c>
      <c r="N27" s="54"/>
      <c r="O27" s="55"/>
      <c r="P27" s="53">
        <v>28688</v>
      </c>
      <c r="Q27" s="54"/>
      <c r="R27" s="55"/>
      <c r="S27" s="53">
        <v>34074</v>
      </c>
      <c r="T27" s="54"/>
      <c r="U27" s="55"/>
      <c r="V27" s="166" t="s">
        <v>28</v>
      </c>
      <c r="W27" s="167"/>
      <c r="X27" s="167"/>
      <c r="Y27" s="116">
        <v>26967</v>
      </c>
      <c r="Z27" s="117"/>
      <c r="AA27" s="168"/>
      <c r="AB27" s="166">
        <v>38774</v>
      </c>
      <c r="AC27" s="167"/>
      <c r="AD27" s="167"/>
      <c r="AE27" s="116">
        <v>21941</v>
      </c>
      <c r="AF27" s="117"/>
      <c r="AG27" s="118"/>
      <c r="AH27" s="133" t="s">
        <v>54</v>
      </c>
      <c r="AI27" s="134"/>
    </row>
    <row r="28" spans="2:35" ht="57" customHeight="1" thickBot="1">
      <c r="B28" s="44" t="s">
        <v>49</v>
      </c>
      <c r="C28" s="45"/>
      <c r="D28" s="45"/>
      <c r="E28" s="45"/>
      <c r="F28" s="46"/>
      <c r="G28" s="44" t="s">
        <v>86</v>
      </c>
      <c r="H28" s="45"/>
      <c r="I28" s="45"/>
      <c r="J28" s="45"/>
      <c r="K28" s="46"/>
      <c r="L28" s="185"/>
      <c r="M28" s="65">
        <v>0.101</v>
      </c>
      <c r="N28" s="66"/>
      <c r="O28" s="67"/>
      <c r="P28" s="65">
        <v>0.175</v>
      </c>
      <c r="Q28" s="66"/>
      <c r="R28" s="67"/>
      <c r="S28" s="65">
        <v>0.19</v>
      </c>
      <c r="T28" s="66"/>
      <c r="U28" s="67"/>
      <c r="V28" s="65">
        <f>38269/175404</f>
        <v>0.218176324371166</v>
      </c>
      <c r="W28" s="66"/>
      <c r="X28" s="66"/>
      <c r="Y28" s="65">
        <f>26967/167964</f>
        <v>0.16055226119882832</v>
      </c>
      <c r="Z28" s="66"/>
      <c r="AA28" s="67"/>
      <c r="AB28" s="65">
        <f>38774/194941</f>
        <v>0.19890120600591973</v>
      </c>
      <c r="AC28" s="66"/>
      <c r="AD28" s="66"/>
      <c r="AE28" s="65">
        <f>21941/192310</f>
        <v>0.11409183089802923</v>
      </c>
      <c r="AF28" s="66"/>
      <c r="AG28" s="123"/>
      <c r="AH28" s="109" t="s">
        <v>51</v>
      </c>
      <c r="AI28" s="110"/>
    </row>
    <row r="29" spans="2:35" ht="57" customHeight="1">
      <c r="B29" s="44" t="s">
        <v>50</v>
      </c>
      <c r="C29" s="45"/>
      <c r="D29" s="45"/>
      <c r="E29" s="45"/>
      <c r="F29" s="46"/>
      <c r="G29" s="84" t="s">
        <v>87</v>
      </c>
      <c r="H29" s="85"/>
      <c r="I29" s="85"/>
      <c r="J29" s="85"/>
      <c r="K29" s="86"/>
      <c r="L29" s="170" t="s">
        <v>9</v>
      </c>
      <c r="M29" s="158">
        <v>2728</v>
      </c>
      <c r="N29" s="159"/>
      <c r="O29" s="165"/>
      <c r="P29" s="158">
        <v>3433</v>
      </c>
      <c r="Q29" s="159"/>
      <c r="R29" s="165"/>
      <c r="S29" s="158">
        <v>4214</v>
      </c>
      <c r="T29" s="159"/>
      <c r="U29" s="165"/>
      <c r="V29" s="158">
        <v>1371</v>
      </c>
      <c r="W29" s="159"/>
      <c r="X29" s="159"/>
      <c r="Y29" s="158">
        <v>2534</v>
      </c>
      <c r="Z29" s="159"/>
      <c r="AA29" s="159"/>
      <c r="AB29" s="158">
        <v>2508</v>
      </c>
      <c r="AC29" s="159"/>
      <c r="AD29" s="159"/>
      <c r="AE29" s="158">
        <v>4754</v>
      </c>
      <c r="AF29" s="159"/>
      <c r="AG29" s="160"/>
      <c r="AH29" s="109" t="s">
        <v>52</v>
      </c>
      <c r="AI29" s="110"/>
    </row>
    <row r="30" spans="2:35" ht="57" customHeight="1" thickBot="1">
      <c r="B30" s="180"/>
      <c r="C30" s="181"/>
      <c r="D30" s="181"/>
      <c r="E30" s="181"/>
      <c r="F30" s="182"/>
      <c r="G30" s="56" t="s">
        <v>88</v>
      </c>
      <c r="H30" s="45"/>
      <c r="I30" s="45"/>
      <c r="J30" s="45"/>
      <c r="K30" s="46"/>
      <c r="L30" s="172"/>
      <c r="M30" s="120">
        <v>0.017</v>
      </c>
      <c r="N30" s="121"/>
      <c r="O30" s="164"/>
      <c r="P30" s="120">
        <v>0.021</v>
      </c>
      <c r="Q30" s="121"/>
      <c r="R30" s="164"/>
      <c r="S30" s="120">
        <v>0.024</v>
      </c>
      <c r="T30" s="121"/>
      <c r="U30" s="164"/>
      <c r="V30" s="120">
        <f>1371/175404</f>
        <v>0.007816241362796744</v>
      </c>
      <c r="W30" s="121"/>
      <c r="X30" s="121"/>
      <c r="Y30" s="120">
        <f>2534/167964</f>
        <v>0.015086566168940963</v>
      </c>
      <c r="Z30" s="121"/>
      <c r="AA30" s="121"/>
      <c r="AB30" s="120">
        <f>2508/194941</f>
        <v>0.012865431079147024</v>
      </c>
      <c r="AC30" s="121"/>
      <c r="AD30" s="121"/>
      <c r="AE30" s="120">
        <f>4754/192310</f>
        <v>0.02472050335395975</v>
      </c>
      <c r="AF30" s="121"/>
      <c r="AG30" s="175"/>
      <c r="AH30" s="109" t="s">
        <v>53</v>
      </c>
      <c r="AI30" s="110"/>
    </row>
    <row r="31" spans="2:35" ht="57" customHeight="1">
      <c r="B31" s="84"/>
      <c r="C31" s="85"/>
      <c r="D31" s="85"/>
      <c r="E31" s="85"/>
      <c r="F31" s="86"/>
      <c r="G31" s="45" t="s">
        <v>89</v>
      </c>
      <c r="H31" s="45"/>
      <c r="I31" s="45"/>
      <c r="J31" s="45"/>
      <c r="K31" s="46"/>
      <c r="L31" s="170" t="s">
        <v>10</v>
      </c>
      <c r="M31" s="151">
        <v>21683</v>
      </c>
      <c r="N31" s="152"/>
      <c r="O31" s="169"/>
      <c r="P31" s="151">
        <v>24069</v>
      </c>
      <c r="Q31" s="152"/>
      <c r="R31" s="169"/>
      <c r="S31" s="151">
        <v>25087</v>
      </c>
      <c r="T31" s="152"/>
      <c r="U31" s="169"/>
      <c r="V31" s="151">
        <v>17166</v>
      </c>
      <c r="W31" s="152"/>
      <c r="X31" s="152"/>
      <c r="Y31" s="151">
        <v>19452</v>
      </c>
      <c r="Z31" s="152"/>
      <c r="AA31" s="152"/>
      <c r="AB31" s="151">
        <v>20164</v>
      </c>
      <c r="AC31" s="152"/>
      <c r="AD31" s="152"/>
      <c r="AE31" s="151">
        <v>17597</v>
      </c>
      <c r="AF31" s="152"/>
      <c r="AG31" s="153"/>
      <c r="AH31" s="114" t="s">
        <v>70</v>
      </c>
      <c r="AI31" s="115"/>
    </row>
    <row r="32" spans="2:35" ht="57" customHeight="1" thickBot="1">
      <c r="B32" s="177"/>
      <c r="C32" s="178"/>
      <c r="D32" s="178"/>
      <c r="E32" s="178"/>
      <c r="F32" s="179"/>
      <c r="G32" s="183" t="s">
        <v>90</v>
      </c>
      <c r="H32" s="183"/>
      <c r="I32" s="183"/>
      <c r="J32" s="183"/>
      <c r="K32" s="184"/>
      <c r="L32" s="171"/>
      <c r="M32" s="111">
        <v>0.135</v>
      </c>
      <c r="N32" s="112"/>
      <c r="O32" s="113"/>
      <c r="P32" s="111">
        <v>0.147</v>
      </c>
      <c r="Q32" s="112"/>
      <c r="R32" s="113"/>
      <c r="S32" s="111">
        <v>0.14</v>
      </c>
      <c r="T32" s="112"/>
      <c r="U32" s="113"/>
      <c r="V32" s="111">
        <f>17166/175404</f>
        <v>0.09786549907641787</v>
      </c>
      <c r="W32" s="112"/>
      <c r="X32" s="112"/>
      <c r="Y32" s="111">
        <f>19452/167964</f>
        <v>0.11581053082803458</v>
      </c>
      <c r="Z32" s="112"/>
      <c r="AA32" s="112"/>
      <c r="AB32" s="111">
        <f>20164/194941</f>
        <v>0.10343642435403533</v>
      </c>
      <c r="AC32" s="112"/>
      <c r="AD32" s="112"/>
      <c r="AE32" s="111">
        <f>17597/192310</f>
        <v>0.09150330196037648</v>
      </c>
      <c r="AF32" s="112"/>
      <c r="AG32" s="119"/>
      <c r="AH32" s="107" t="s">
        <v>69</v>
      </c>
      <c r="AI32" s="108"/>
    </row>
  </sheetData>
  <sheetProtection/>
  <mergeCells count="280">
    <mergeCell ref="AB18:AD18"/>
    <mergeCell ref="Y19:AA19"/>
    <mergeCell ref="Y23:AA23"/>
    <mergeCell ref="Y21:AA21"/>
    <mergeCell ref="AH9:AI9"/>
    <mergeCell ref="AH6:AI6"/>
    <mergeCell ref="AB15:AD15"/>
    <mergeCell ref="AH10:AI10"/>
    <mergeCell ref="AB20:AD20"/>
    <mergeCell ref="AB17:AD17"/>
    <mergeCell ref="Y29:AA29"/>
    <mergeCell ref="Y26:AA26"/>
    <mergeCell ref="AB16:AD16"/>
    <mergeCell ref="AB27:AD27"/>
    <mergeCell ref="AB23:AD23"/>
    <mergeCell ref="AB19:AD19"/>
    <mergeCell ref="Y20:AA20"/>
    <mergeCell ref="Y22:AA22"/>
    <mergeCell ref="AB25:AD25"/>
    <mergeCell ref="AB22:AD22"/>
    <mergeCell ref="S19:U19"/>
    <mergeCell ref="Y14:AA14"/>
    <mergeCell ref="Y18:AA18"/>
    <mergeCell ref="AH12:AI12"/>
    <mergeCell ref="AH14:AI14"/>
    <mergeCell ref="V17:X17"/>
    <mergeCell ref="AH15:AI15"/>
    <mergeCell ref="Y15:AA15"/>
    <mergeCell ref="AH17:AI17"/>
    <mergeCell ref="Y17:AA17"/>
    <mergeCell ref="V19:X19"/>
    <mergeCell ref="Y25:AA25"/>
    <mergeCell ref="AB21:AD21"/>
    <mergeCell ref="K7:L7"/>
    <mergeCell ref="V25:X25"/>
    <mergeCell ref="S25:U25"/>
    <mergeCell ref="V23:X23"/>
    <mergeCell ref="V21:X21"/>
    <mergeCell ref="S24:U24"/>
    <mergeCell ref="V13:X13"/>
    <mergeCell ref="B24:F24"/>
    <mergeCell ref="V30:X30"/>
    <mergeCell ref="M31:O31"/>
    <mergeCell ref="S29:U29"/>
    <mergeCell ref="S26:U26"/>
    <mergeCell ref="B27:F27"/>
    <mergeCell ref="G28:K28"/>
    <mergeCell ref="G29:K29"/>
    <mergeCell ref="B29:F29"/>
    <mergeCell ref="V26:X26"/>
    <mergeCell ref="V29:X29"/>
    <mergeCell ref="V20:X20"/>
    <mergeCell ref="V31:X31"/>
    <mergeCell ref="S30:U30"/>
    <mergeCell ref="S23:U23"/>
    <mergeCell ref="V28:X28"/>
    <mergeCell ref="V22:X22"/>
    <mergeCell ref="V24:X24"/>
    <mergeCell ref="S21:U21"/>
    <mergeCell ref="S22:U22"/>
    <mergeCell ref="S28:U28"/>
    <mergeCell ref="V18:X18"/>
    <mergeCell ref="V16:X16"/>
    <mergeCell ref="V2:Y4"/>
    <mergeCell ref="M11:O11"/>
    <mergeCell ref="O8:V8"/>
    <mergeCell ref="W8:AB8"/>
    <mergeCell ref="V12:X12"/>
    <mergeCell ref="O5:V5"/>
    <mergeCell ref="W7:AB7"/>
    <mergeCell ref="AC4:AG4"/>
    <mergeCell ref="AC7:AG7"/>
    <mergeCell ref="AC2:AG3"/>
    <mergeCell ref="Z2:AB3"/>
    <mergeCell ref="Z4:AB4"/>
    <mergeCell ref="T2:U4"/>
    <mergeCell ref="AC6:AG6"/>
    <mergeCell ref="O7:V7"/>
    <mergeCell ref="W5:AB5"/>
    <mergeCell ref="W6:AB6"/>
    <mergeCell ref="AB11:AD11"/>
    <mergeCell ref="V14:X14"/>
    <mergeCell ref="Y16:AA16"/>
    <mergeCell ref="AH11:AI11"/>
    <mergeCell ref="V15:X15"/>
    <mergeCell ref="AC9:AG9"/>
    <mergeCell ref="V11:X11"/>
    <mergeCell ref="Y13:AA13"/>
    <mergeCell ref="Y12:AA12"/>
    <mergeCell ref="Y11:AA11"/>
    <mergeCell ref="AE21:AG21"/>
    <mergeCell ref="AE15:AG15"/>
    <mergeCell ref="AE16:AG16"/>
    <mergeCell ref="AH16:AI16"/>
    <mergeCell ref="AH7:AI7"/>
    <mergeCell ref="AH8:AI8"/>
    <mergeCell ref="AH2:AH4"/>
    <mergeCell ref="AC5:AG5"/>
    <mergeCell ref="AE14:AG14"/>
    <mergeCell ref="AH13:AI13"/>
    <mergeCell ref="AB14:AD14"/>
    <mergeCell ref="AH5:AI5"/>
    <mergeCell ref="AI2:AI3"/>
    <mergeCell ref="AE11:AG11"/>
    <mergeCell ref="AC8:AG8"/>
    <mergeCell ref="AC10:AG10"/>
    <mergeCell ref="B2:C2"/>
    <mergeCell ref="H2:S2"/>
    <mergeCell ref="C5:G5"/>
    <mergeCell ref="C6:G6"/>
    <mergeCell ref="B3:G4"/>
    <mergeCell ref="H3:S3"/>
    <mergeCell ref="H4:S4"/>
    <mergeCell ref="K5:L5"/>
    <mergeCell ref="K6:L6"/>
    <mergeCell ref="O6:V6"/>
    <mergeCell ref="C7:G7"/>
    <mergeCell ref="B12:F12"/>
    <mergeCell ref="B18:F18"/>
    <mergeCell ref="B19:F19"/>
    <mergeCell ref="B11:F11"/>
    <mergeCell ref="G17:K17"/>
    <mergeCell ref="B16:F16"/>
    <mergeCell ref="K8:L8"/>
    <mergeCell ref="B13:F13"/>
    <mergeCell ref="L11:L12"/>
    <mergeCell ref="B28:F28"/>
    <mergeCell ref="L27:L28"/>
    <mergeCell ref="B25:F25"/>
    <mergeCell ref="P28:R28"/>
    <mergeCell ref="G25:K25"/>
    <mergeCell ref="M26:O26"/>
    <mergeCell ref="M27:O27"/>
    <mergeCell ref="P26:R26"/>
    <mergeCell ref="B26:F26"/>
    <mergeCell ref="P27:R27"/>
    <mergeCell ref="M32:O32"/>
    <mergeCell ref="P31:R31"/>
    <mergeCell ref="B32:F32"/>
    <mergeCell ref="G31:K31"/>
    <mergeCell ref="G30:K30"/>
    <mergeCell ref="B30:F30"/>
    <mergeCell ref="G32:K32"/>
    <mergeCell ref="B31:F31"/>
    <mergeCell ref="P32:R32"/>
    <mergeCell ref="M30:O30"/>
    <mergeCell ref="L31:L32"/>
    <mergeCell ref="L29:L30"/>
    <mergeCell ref="G26:K26"/>
    <mergeCell ref="G27:K27"/>
    <mergeCell ref="L25:L26"/>
    <mergeCell ref="AE30:AG30"/>
    <mergeCell ref="P25:R25"/>
    <mergeCell ref="M25:O25"/>
    <mergeCell ref="M29:O29"/>
    <mergeCell ref="M28:O28"/>
    <mergeCell ref="AB32:AD32"/>
    <mergeCell ref="P30:R30"/>
    <mergeCell ref="P29:R29"/>
    <mergeCell ref="V27:X27"/>
    <mergeCell ref="Y31:AA31"/>
    <mergeCell ref="AB29:AD29"/>
    <mergeCell ref="Y27:AA27"/>
    <mergeCell ref="AB28:AD28"/>
    <mergeCell ref="S31:U31"/>
    <mergeCell ref="S27:U27"/>
    <mergeCell ref="AE31:AG31"/>
    <mergeCell ref="AB30:AD30"/>
    <mergeCell ref="AB31:AD31"/>
    <mergeCell ref="AB24:AD24"/>
    <mergeCell ref="AE26:AG26"/>
    <mergeCell ref="AE22:AG22"/>
    <mergeCell ref="AE29:AG29"/>
    <mergeCell ref="AE28:AG28"/>
    <mergeCell ref="AE25:AG25"/>
    <mergeCell ref="AB26:AD26"/>
    <mergeCell ref="C8:G8"/>
    <mergeCell ref="G13:K13"/>
    <mergeCell ref="S14:U14"/>
    <mergeCell ref="M13:O13"/>
    <mergeCell ref="P12:R12"/>
    <mergeCell ref="K10:L10"/>
    <mergeCell ref="B14:F14"/>
    <mergeCell ref="O10:V10"/>
    <mergeCell ref="K9:L9"/>
    <mergeCell ref="W9:AB9"/>
    <mergeCell ref="AE13:AG13"/>
    <mergeCell ref="AB12:AD12"/>
    <mergeCell ref="AH27:AI27"/>
    <mergeCell ref="AH20:AI20"/>
    <mergeCell ref="AE17:AG17"/>
    <mergeCell ref="AH23:AI23"/>
    <mergeCell ref="AB13:AD13"/>
    <mergeCell ref="AE12:AG12"/>
    <mergeCell ref="W10:AB10"/>
    <mergeCell ref="Y30:AA30"/>
    <mergeCell ref="AE19:AG19"/>
    <mergeCell ref="AE20:AG20"/>
    <mergeCell ref="AH24:AI24"/>
    <mergeCell ref="AH25:AI25"/>
    <mergeCell ref="AE18:AG18"/>
    <mergeCell ref="AH18:AI18"/>
    <mergeCell ref="AH19:AI19"/>
    <mergeCell ref="AH21:AI21"/>
    <mergeCell ref="AH22:AI22"/>
    <mergeCell ref="S32:U32"/>
    <mergeCell ref="V32:X32"/>
    <mergeCell ref="Y32:AA32"/>
    <mergeCell ref="Y28:AA28"/>
    <mergeCell ref="Y24:AA24"/>
    <mergeCell ref="AH31:AI31"/>
    <mergeCell ref="AE24:AG24"/>
    <mergeCell ref="AE27:AG27"/>
    <mergeCell ref="AH26:AI26"/>
    <mergeCell ref="AE32:AG32"/>
    <mergeCell ref="P22:R22"/>
    <mergeCell ref="G23:K23"/>
    <mergeCell ref="G24:K24"/>
    <mergeCell ref="M24:O24"/>
    <mergeCell ref="G21:K21"/>
    <mergeCell ref="AH32:AI32"/>
    <mergeCell ref="AH28:AI28"/>
    <mergeCell ref="AH29:AI29"/>
    <mergeCell ref="AH30:AI30"/>
    <mergeCell ref="AE23:AG23"/>
    <mergeCell ref="P23:R23"/>
    <mergeCell ref="P21:R21"/>
    <mergeCell ref="M22:O22"/>
    <mergeCell ref="B23:F23"/>
    <mergeCell ref="P18:R18"/>
    <mergeCell ref="P24:R24"/>
    <mergeCell ref="G22:K22"/>
    <mergeCell ref="L23:L24"/>
    <mergeCell ref="L21:L22"/>
    <mergeCell ref="M21:O21"/>
    <mergeCell ref="B20:F20"/>
    <mergeCell ref="L19:L20"/>
    <mergeCell ref="G16:K16"/>
    <mergeCell ref="B22:F22"/>
    <mergeCell ref="B21:F21"/>
    <mergeCell ref="G20:K20"/>
    <mergeCell ref="G19:K19"/>
    <mergeCell ref="L17:L18"/>
    <mergeCell ref="L15:L16"/>
    <mergeCell ref="B15:F15"/>
    <mergeCell ref="P20:R20"/>
    <mergeCell ref="P13:R13"/>
    <mergeCell ref="M23:O23"/>
    <mergeCell ref="L13:L14"/>
    <mergeCell ref="S13:U13"/>
    <mergeCell ref="P14:R14"/>
    <mergeCell ref="S17:U17"/>
    <mergeCell ref="S20:U20"/>
    <mergeCell ref="M17:O17"/>
    <mergeCell ref="M20:O20"/>
    <mergeCell ref="P19:R19"/>
    <mergeCell ref="M19:O19"/>
    <mergeCell ref="G15:K15"/>
    <mergeCell ref="M15:O15"/>
    <mergeCell ref="P15:R15"/>
    <mergeCell ref="P17:R17"/>
    <mergeCell ref="M18:O18"/>
    <mergeCell ref="G18:K18"/>
    <mergeCell ref="B17:F17"/>
    <mergeCell ref="P16:R16"/>
    <mergeCell ref="S12:U12"/>
    <mergeCell ref="M14:O14"/>
    <mergeCell ref="S11:U11"/>
    <mergeCell ref="S16:U16"/>
    <mergeCell ref="M12:O12"/>
    <mergeCell ref="S18:U18"/>
    <mergeCell ref="M16:O16"/>
    <mergeCell ref="S15:U15"/>
    <mergeCell ref="C10:G10"/>
    <mergeCell ref="O9:V9"/>
    <mergeCell ref="G14:K14"/>
    <mergeCell ref="G12:K12"/>
    <mergeCell ref="G11:K11"/>
    <mergeCell ref="C9:G9"/>
    <mergeCell ref="P11:R11"/>
  </mergeCells>
  <printOptions/>
  <pageMargins left="0.7086614173228347" right="0.1968503937007874" top="0.31496062992125984" bottom="0.1968503937007874" header="0" footer="0.1968503937007874"/>
  <pageSetup fitToHeight="1" fitToWidth="1" horizontalDpi="600" verticalDpi="600" orientation="landscape" paperSize="9" scale="28" r:id="rId1"/>
  <headerFooter scaleWithDoc="0" alignWithMargins="0">
    <oddFooter>&amp;R作成者：平木雅己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hiraki</dc:creator>
  <cp:keywords/>
  <dc:description/>
  <cp:lastModifiedBy>雅己 平木</cp:lastModifiedBy>
  <cp:lastPrinted>2024-04-19T07:46:51Z</cp:lastPrinted>
  <dcterms:created xsi:type="dcterms:W3CDTF">2009-04-20T03:35:26Z</dcterms:created>
  <dcterms:modified xsi:type="dcterms:W3CDTF">2024-06-28T08:17:03Z</dcterms:modified>
  <cp:category/>
  <cp:version/>
  <cp:contentType/>
  <cp:contentStatus/>
</cp:coreProperties>
</file>